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84" documentId="120_S{2AC9BD13-BADA-5192-A53E-5A8FF88502F6}" xr6:coauthVersionLast="47" xr6:coauthVersionMax="47" xr10:uidLastSave="{90D24F38-0E17-4C90-92F1-32F8FC2074B1}"/>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J3" i="4"/>
  <c r="J4" i="4"/>
  <c r="J5" i="4"/>
  <c r="J6" i="4"/>
  <c r="J7" i="4"/>
  <c r="J8" i="4"/>
  <c r="J9"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4" i="5"/>
  <c r="G4" i="5"/>
  <c r="I4" i="5"/>
  <c r="J4" i="5"/>
  <c r="L4" i="5"/>
  <c r="G3" i="5"/>
  <c r="G2" i="4"/>
  <c r="J2" i="1"/>
  <c r="L2" i="1"/>
  <c r="L3" i="4"/>
  <c r="L4" i="4"/>
  <c r="L5" i="4"/>
  <c r="L6" i="4"/>
  <c r="L7" i="4"/>
  <c r="L8" i="4"/>
  <c r="L9" i="4"/>
  <c r="L10" i="4"/>
  <c r="L11" i="4"/>
  <c r="L12" i="4"/>
  <c r="L13" i="4"/>
  <c r="J10" i="4"/>
  <c r="J11" i="4"/>
  <c r="J12" i="4"/>
  <c r="J13" i="4"/>
  <c r="I3" i="4"/>
  <c r="I4" i="4"/>
  <c r="I5" i="4"/>
  <c r="I6" i="4"/>
  <c r="I7" i="4"/>
  <c r="I8" i="4"/>
  <c r="I9" i="4"/>
  <c r="I10" i="4"/>
  <c r="I11" i="4"/>
  <c r="I12" i="4"/>
  <c r="I13" i="4"/>
  <c r="G3" i="4"/>
  <c r="G4" i="4"/>
  <c r="G5" i="4"/>
  <c r="G6" i="4"/>
  <c r="G7" i="4"/>
  <c r="G8" i="4"/>
  <c r="G9" i="4"/>
  <c r="G10" i="4"/>
  <c r="G11" i="4"/>
  <c r="G12" i="4"/>
  <c r="G13" i="4"/>
  <c r="B3" i="4"/>
  <c r="B4" i="4"/>
  <c r="B5" i="4"/>
  <c r="B6" i="4"/>
  <c r="B7" i="4"/>
  <c r="B8" i="4"/>
  <c r="B9" i="4"/>
  <c r="B10" i="4"/>
  <c r="B11" i="4"/>
  <c r="B12" i="4"/>
  <c r="B1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<sst xmlns="http://schemas.openxmlformats.org/spreadsheetml/2006/main" count="180275" uniqueCount="39124">
  <si>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</si>
  <si>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</si>
  <si>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</si>
  <si>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</si>
  <si>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</si>
  <si>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</si>
  <si>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</si>
  <si>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</si>
  <si>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</si>
  <si>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</si>
  <si>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</si>
  <si>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</si>
  <si>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</si>
  <si>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</si>
  <si>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</si>
  <si>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</si>
  <si>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</si>
  <si>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</si>
  <si>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</si>
  <si>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</si>
  <si>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</si>
  <si>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</si>
  <si>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</si>
  <si>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</si>
  <si>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</si>
  <si>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</si>
  <si>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</si>
  <si>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</si>
  <si>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</si>
  <si>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</si>
  <si>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</si>
  <si>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</si>
  <si>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</si>
  <si>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</si>
  <si>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</si>
  <si>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</si>
  <si>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</si>
  <si>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</si>
  <si>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</si>
  <si>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</si>
  <si>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</si>
  <si>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</si>
  <si>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</si>
  <si>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</si>
  <si>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</si>
  <si>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</si>
  <si>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</si>
  <si>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</si>
  <si>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</si>
  <si>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</si>
  <si>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</si>
  <si>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</si>
  <si>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</si>
  <si>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</si>
  <si>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</si>
  <si>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</si>
  <si>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</si>
  <si>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</si>
  <si>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</si>
  <si>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</si>
  <si>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</si>
  <si>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</si>
  <si>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</si>
  <si>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</si>
  <si>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</si>
  <si>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</si>
  <si>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</si>
  <si>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</si>
  <si>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</si>
  <si>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</si>
  <si>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</si>
  <si>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</si>
  <si>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</si>
  <si>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</si>
  <si>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</si>
  <si>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</si>
  <si>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</si>
  <si>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</si>
  <si>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</si>
  <si>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</si>
  <si>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</si>
  <si>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</si>
  <si>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</si>
  <si>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</si>
  <si>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</si>
  <si>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</si>
  <si>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</si>
  <si>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</si>
  <si>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</si>
  <si>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</si>
  <si>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</si>
  <si>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</si>
  <si>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</si>
  <si>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</si>
  <si>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</si>
  <si>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</si>
  <si>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</si>
  <si>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</si>
  <si>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</si>
  <si>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</si>
  <si>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</si>
  <si>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</si>
  <si>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</si>
  <si>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</si>
  <si>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</si>
  <si>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</si>
  <si>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</si>
  <si>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</si>
  <si>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</si>
  <si>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</si>
  <si>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</si>
  <si>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</si>
  <si>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</si>
  <si>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</si>
  <si>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</si>
  <si>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</si>
  <si>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</si>
  <si>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</si>
  <si>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</si>
  <si>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</si>
  <si>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</si>
  <si>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</si>
  <si>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</si>
  <si>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</si>
  <si>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</si>
  <si>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</si>
  <si>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</si>
  <si>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</si>
  <si>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</si>
  <si>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</si>
  <si>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</si>
  <si>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</si>
  <si>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</si>
  <si>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</si>
  <si>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</si>
  <si>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</si>
  <si>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</si>
  <si>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</si>
  <si>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</si>
  <si>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</si>
  <si>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</si>
  <si>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</si>
  <si>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</si>
  <si>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</si>
  <si>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</si>
  <si>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</si>
  <si>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</si>
  <si>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</si>
  <si>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</si>
  <si>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</si>
  <si>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</si>
  <si>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</si>
  <si>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</si>
  <si>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</si>
  <si>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</si>
  <si>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</si>
  <si>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</si>
  <si>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</si>
  <si>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</si>
  <si>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</si>
  <si>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</si>
  <si>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</si>
  <si>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</si>
  <si>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</si>
  <si>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</si>
  <si>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</si>
  <si>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</si>
  <si>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</si>
  <si>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</si>
  <si>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</si>
  <si>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</si>
  <si>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</si>
  <si>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</si>
  <si>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</si>
  <si>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</si>
  <si>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</si>
  <si>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</si>
  <si>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</si>
  <si>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</si>
  <si>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</si>
  <si>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</si>
  <si>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</si>
  <si>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</si>
  <si>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</si>
  <si>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</si>
  <si>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</si>
  <si>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</si>
  <si>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</si>
  <si>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</si>
  <si>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</si>
  <si>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</si>
  <si>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</si>
  <si>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</si>
  <si>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</si>
  <si>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</si>
  <si>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</si>
  <si>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</si>
  <si>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</si>
  <si>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</si>
  <si>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</si>
  <si>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</si>
  <si>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</si>
  <si>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</si>
  <si>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</si>
  <si>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</si>
  <si>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</si>
  <si>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</si>
  <si>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</si>
  <si>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</si>
  <si>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</si>
  <si>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</si>
  <si>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</si>
  <si>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</si>
  <si>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</si>
  <si>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</si>
  <si>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</si>
  <si>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</si>
  <si>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</si>
  <si>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</si>
  <si>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</si>
  <si>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</si>
  <si>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</si>
  <si>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</si>
  <si>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</si>
  <si>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</si>
  <si>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</si>
  <si>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</si>
  <si>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</si>
  <si>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</si>
  <si>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</si>
  <si>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</si>
  <si>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</si>
  <si>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</si>
  <si>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</si>
  <si>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</si>
  <si>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</si>
  <si>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</si>
  <si>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</si>
  <si>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</si>
  <si>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</si>
  <si>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</si>
  <si>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</si>
  <si>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</si>
  <si>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</si>
  <si>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</si>
  <si>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</si>
  <si>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</si>
  <si>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</si>
  <si>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</si>
  <si>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</si>
  <si>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</si>
  <si>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</si>
  <si>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</si>
  <si>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</si>
  <si>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</si>
  <si>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</si>
  <si>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</si>
  <si>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</si>
  <si>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</si>
  <si>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</si>
  <si>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</si>
  <si>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</si>
  <si>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</si>
  <si>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</si>
  <si>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</si>
  <si>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</si>
  <si>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</si>
  <si>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</si>
  <si>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</si>
  <si>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</si>
  <si>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</si>
  <si>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</si>
  <si>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</si>
  <si>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</si>
  <si>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</si>
  <si>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</si>
  <si>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</si>
  <si>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</si>
  <si>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</si>
  <si>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</si>
  <si>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</si>
  <si>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</si>
  <si>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</si>
  <si>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</si>
  <si>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</si>
  <si>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</si>
  <si>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</si>
  <si>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</si>
  <si>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</si>
  <si>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</si>
  <si>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</si>
  <si>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</si>
  <si>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</si>
  <si>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</si>
  <si>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</si>
  <si>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</si>
  <si>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</si>
  <si>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</si>
  <si>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</si>
  <si>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</si>
  <si>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</si>
  <si>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</si>
  <si>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</si>
  <si>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</si>
  <si>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</si>
  <si>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</si>
  <si>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</si>
  <si>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</si>
  <si>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</si>
  <si>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</si>
  <si>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</si>
  <si>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</si>
  <si>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</si>
  <si>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</si>
  <si>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</si>
  <si>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</si>
  <si>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</si>
  <si>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</si>
  <si>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</si>
  <si>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</si>
  <si>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</si>
  <si>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</si>
  <si>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</si>
  <si>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</si>
  <si>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</si>
  <si>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</si>
  <si>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</si>
  <si>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</si>
  <si>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</si>
  <si>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</si>
  <si>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</si>
  <si>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</si>
  <si>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</si>
  <si>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</si>
  <si>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</si>
  <si>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</si>
  <si>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</si>
  <si>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</si>
  <si>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</si>
  <si>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</si>
  <si>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</si>
  <si>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</si>
  <si>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</si>
  <si>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</si>
  <si>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</si>
  <si>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</si>
  <si>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</si>
  <si>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</si>
  <si>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</si>
  <si>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</si>
  <si>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</si>
  <si>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</si>
  <si>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</si>
  <si>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</si>
  <si>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</si>
  <si>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</si>
  <si>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</si>
  <si>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</si>
  <si>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</si>
  <si>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</si>
  <si>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</si>
  <si>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</si>
  <si>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</si>
  <si>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</si>
  <si>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</si>
  <si>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</si>
  <si>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</si>
  <si>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</si>
  <si>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</si>
  <si>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</si>
  <si>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</si>
  <si>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</si>
  <si>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</si>
  <si>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</si>
  <si>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</si>
  <si>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</si>
  <si>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</si>
  <si>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</si>
  <si>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</si>
  <si>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</si>
  <si>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</si>
  <si>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</si>
  <si>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</si>
  <si>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</si>
  <si>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</si>
  <si>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</si>
  <si>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</si>
  <si>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</si>
  <si>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</si>
  <si>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</si>
  <si>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</si>
  <si>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</si>
  <si>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</si>
  <si>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</si>
  <si>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</si>
  <si>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</si>
  <si>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</si>
  <si>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</si>
  <si>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</si>
  <si>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</si>
  <si>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</si>
  <si>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</si>
  <si>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</si>
  <si>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</si>
  <si>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</si>
  <si>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</si>
  <si>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</si>
  <si>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</si>
  <si>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</si>
  <si>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</si>
  <si>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</si>
  <si>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</si>
  <si>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</si>
  <si>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</si>
  <si>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</si>
  <si>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</si>
  <si>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</si>
  <si>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</si>
  <si>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</si>
  <si>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</si>
  <si>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</si>
  <si>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</si>
  <si>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</si>
  <si>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</si>
  <si>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</si>
  <si>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</si>
  <si>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</si>
  <si>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</si>
  <si>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</si>
  <si>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</si>
  <si>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</si>
  <si>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</si>
  <si>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</si>
  <si>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</si>
  <si>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</si>
  <si>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</si>
  <si>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</si>
  <si>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</si>
  <si>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</si>
  <si>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</si>
  <si>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</si>
  <si>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</si>
  <si>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</si>
  <si>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</si>
  <si>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</si>
  <si>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</si>
  <si>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</si>
  <si>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</si>
  <si>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</si>
  <si>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</si>
  <si>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</si>
  <si>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</si>
  <si>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</si>
  <si>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</si>
  <si>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</si>
  <si>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</si>
  <si>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</si>
  <si>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</si>
  <si>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</si>
  <si>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</si>
  <si>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</si>
  <si>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</si>
  <si>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</si>
  <si>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</si>
  <si>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</si>
  <si>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</si>
  <si>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</si>
  <si>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</si>
  <si>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</si>
  <si>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</si>
  <si>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</si>
  <si>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</si>
  <si>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</si>
  <si>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</si>
  <si>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</si>
  <si>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</si>
  <si>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</si>
  <si>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</si>
  <si>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</si>
  <si>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</si>
  <si>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</si>
  <si>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</si>
  <si>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</si>
  <si>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</si>
  <si>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</si>
  <si>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</si>
  <si>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</si>
  <si>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</si>
  <si>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</si>
  <si>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</si>
  <si>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</si>
  <si>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</si>
  <si>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</si>
  <si>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</si>
  <si>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</si>
  <si>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</si>
  <si>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</si>
  <si>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</si>
  <si>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</si>
  <si>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</si>
  <si>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</si>
  <si>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</si>
  <si>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</si>
  <si>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</si>
  <si>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</si>
  <si>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</si>
  <si>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</si>
  <si>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</si>
  <si>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</si>
  <si>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</si>
  <si>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</si>
  <si>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</si>
  <si>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</si>
  <si>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</si>
  <si>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</si>
  <si>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</si>
  <si>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</si>
  <si>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</si>
  <si>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</si>
  <si>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</si>
  <si>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</si>
  <si>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</si>
  <si>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</si>
  <si>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</si>
  <si>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</si>
  <si>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</si>
  <si>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</si>
  <si>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</si>
  <si>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</si>
  <si>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</si>
  <si>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</si>
  <si>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</si>
  <si>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</si>
  <si>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</si>
  <si>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</si>
  <si>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</si>
  <si>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</si>
  <si>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</si>
  <si>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</si>
  <si>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</si>
  <si>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</si>
  <si>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</si>
  <si>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</si>
  <si>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</si>
  <si>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</si>
  <si>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</si>
  <si>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</si>
  <si>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</si>
  <si>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</si>
  <si>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</si>
  <si>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</si>
  <si>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</si>
  <si>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</si>
  <si>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</si>
  <si>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</si>
  <si>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</si>
  <si>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</si>
  <si>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</si>
  <si>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</si>
  <si>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</si>
  <si>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</si>
  <si>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</si>
  <si>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</si>
  <si>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</si>
  <si>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</si>
  <si>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</si>
  <si>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</si>
  <si>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</si>
  <si>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</si>
  <si>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</si>
  <si>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</si>
  <si>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</si>
  <si>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</si>
  <si>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</si>
  <si>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</si>
  <si>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</si>
  <si>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</si>
  <si>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</si>
  <si>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</si>
  <si>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</si>
  <si>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</si>
  <si>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</si>
  <si>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</si>
  <si>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</si>
  <si>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</si>
  <si>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</si>
  <si>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</si>
  <si>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</si>
  <si>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</si>
  <si>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</si>
  <si>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</si>
  <si>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</si>
  <si>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</si>
  <si>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</si>
  <si>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</si>
  <si>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</si>
  <si>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</si>
  <si>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</si>
  <si>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</si>
  <si>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</si>
  <si>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</si>
  <si>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</si>
  <si>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</si>
  <si>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</si>
  <si>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</si>
  <si>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</si>
  <si>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</si>
  <si>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</si>
  <si>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</si>
  <si>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</si>
  <si>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</si>
  <si>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</si>
  <si>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</si>
  <si>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</si>
  <si>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</si>
  <si>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</si>
  <si>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</si>
  <si>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</si>
  <si>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</si>
  <si>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</si>
  <si>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</si>
  <si>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</si>
  <si>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</si>
  <si>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</si>
  <si>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</si>
  <si>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</si>
  <si>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</si>
  <si>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</si>
  <si>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</si>
  <si>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</si>
  <si>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</si>
  <si>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</si>
  <si>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</si>
  <si>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</si>
  <si>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</si>
  <si>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</si>
  <si>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</si>
  <si>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</si>
  <si>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</si>
  <si>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</si>
  <si>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</si>
  <si>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</si>
  <si>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</si>
  <si>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</si>
  <si>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</si>
  <si>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</si>
  <si>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</si>
  <si>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</si>
  <si>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</si>
  <si>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</si>
  <si>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</si>
  <si>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</si>
  <si>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</si>
  <si>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</si>
  <si>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</si>
  <si>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</si>
  <si>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</si>
  <si>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</si>
  <si>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</si>
  <si>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</si>
  <si>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</si>
  <si>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</si>
  <si>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</si>
  <si>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</si>
  <si>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</si>
  <si>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</si>
  <si>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</si>
  <si>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</si>
  <si>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</si>
  <si>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</si>
  <si>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</si>
  <si>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</si>
  <si>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</si>
  <si>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</si>
  <si>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</si>
  <si>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</si>
  <si>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</si>
  <si>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</si>
  <si>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</si>
  <si>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</si>
  <si>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</si>
  <si>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</si>
  <si>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</si>
  <si>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</si>
  <si>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</si>
  <si>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</si>
  <si>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</si>
  <si>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</si>
  <si>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</si>
  <si>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</si>
  <si>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</si>
  <si>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</si>
  <si>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</si>
  <si>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</si>
  <si>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</si>
  <si>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</si>
  <si>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</si>
  <si>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</si>
  <si>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</si>
  <si>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</si>
  <si>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</si>
  <si>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</si>
  <si>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</si>
  <si>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</si>
  <si>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</si>
  <si>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</si>
  <si>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</si>
  <si>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</si>
  <si>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</si>
  <si>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</si>
  <si>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</si>
  <si>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</si>
  <si>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</si>
  <si>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</si>
  <si>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</si>
  <si>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</si>
  <si>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</si>
  <si>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</si>
  <si>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</si>
  <si>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</si>
  <si>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</si>
  <si>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</si>
  <si>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</si>
  <si>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</si>
  <si>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</si>
  <si>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</si>
  <si>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</si>
  <si>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</si>
  <si>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</si>
  <si>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</si>
  <si>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</si>
  <si>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</si>
  <si>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</si>
  <si>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</si>
  <si>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</si>
  <si>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</si>
  <si>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</si>
  <si>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</si>
  <si>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</si>
  <si>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</si>
  <si>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</si>
  <si>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</si>
  <si>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</si>
  <si>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</si>
  <si>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</si>
  <si>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</si>
  <si>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</si>
  <si>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</si>
  <si>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</si>
  <si>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</si>
  <si>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</si>
  <si>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</si>
  <si>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</si>
  <si>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</si>
  <si>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</si>
  <si>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</si>
  <si>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</si>
  <si>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</si>
  <si>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</si>
  <si>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</si>
  <si>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</si>
  <si>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</si>
  <si>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</si>
  <si>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</si>
  <si>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</si>
  <si>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</si>
  <si>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</si>
  <si>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</si>
  <si>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</si>
  <si>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</si>
  <si>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</si>
  <si>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</si>
  <si>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</si>
  <si>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</si>
  <si>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</si>
  <si>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</si>
  <si>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</si>
  <si>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</si>
  <si>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</si>
  <si>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</si>
  <si>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</si>
  <si>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</si>
  <si>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</si>
  <si>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</si>
  <si>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</si>
  <si>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</si>
  <si>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</si>
  <si>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</si>
  <si>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</si>
  <si>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</si>
  <si>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</si>
  <si>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</si>
  <si>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</si>
  <si>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</si>
  <si>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</si>
  <si>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</si>
  <si>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</si>
  <si>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</si>
  <si>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</si>
  <si>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</si>
  <si>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</si>
  <si>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</si>
  <si>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</si>
  <si>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</si>
  <si>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</si>
  <si>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</si>
  <si>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</si>
  <si>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</si>
  <si>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</si>
  <si>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</si>
  <si>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</si>
  <si>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</si>
  <si>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</si>
  <si>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</si>
  <si>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</si>
  <si>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</si>
  <si>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</si>
  <si>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</si>
  <si>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</si>
  <si>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</si>
  <si>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</si>
  <si>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</si>
  <si>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</si>
  <si>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</si>
  <si>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</si>
  <si>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</si>
  <si>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</si>
  <si>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</si>
  <si>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</si>
  <si>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</si>
  <si>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</si>
  <si>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</si>
  <si>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</si>
  <si>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</si>
  <si>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</si>
  <si>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</si>
  <si>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</si>
  <si>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</si>
  <si>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</si>
  <si>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</si>
  <si>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</si>
  <si>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</si>
  <si>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</si>
  <si>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</si>
  <si>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</si>
  <si>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</si>
  <si>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</si>
  <si>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</si>
  <si>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</si>
  <si>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</si>
  <si>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</si>
  <si>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</si>
  <si>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</si>
  <si>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</si>
  <si>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</si>
  <si>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</si>
  <si>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</si>
  <si>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</si>
  <si>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</si>
  <si>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</si>
  <si>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</si>
  <si>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</si>
  <si>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</si>
  <si>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</si>
  <si>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</si>
  <si>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</si>
  <si>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</si>
  <si>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</si>
  <si>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</si>
  <si>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</si>
  <si>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</si>
  <si>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</si>
  <si>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</si>
  <si>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</si>
  <si>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</si>
  <si>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</si>
  <si>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</si>
  <si>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</si>
  <si>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</si>
  <si>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</si>
  <si>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</si>
  <si>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</si>
  <si>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</si>
  <si>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</si>
  <si>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</si>
  <si>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</si>
  <si>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</si>
  <si>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</si>
  <si>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</si>
  <si>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</si>
  <si>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</si>
  <si>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</si>
  <si>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</si>
  <si>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</si>
  <si>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</si>
  <si>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</si>
  <si>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</si>
  <si>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</si>
  <si>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</si>
  <si>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</si>
  <si>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</si>
  <si>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</si>
  <si>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</si>
  <si>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</si>
  <si>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</si>
  <si>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</si>
  <si>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</si>
  <si>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</si>
  <si>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</si>
  <si>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</si>
  <si>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</si>
  <si>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</si>
  <si>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</si>
  <si>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</si>
  <si>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</si>
  <si>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</si>
  <si>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</si>
  <si>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</si>
  <si>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</si>
  <si>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</si>
  <si>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</si>
  <si>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</si>
  <si>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</si>
  <si>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</si>
  <si>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</si>
  <si>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</si>
  <si>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</si>
  <si>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</si>
  <si>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</si>
  <si>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</si>
  <si>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</si>
  <si>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</si>
  <si>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</si>
  <si>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</si>
  <si>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</si>
  <si>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</si>
  <si>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</si>
  <si>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</si>
  <si>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</si>
  <si>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</si>
  <si>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</si>
  <si>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</si>
  <si>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</si>
  <si>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</si>
  <si>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</si>
  <si>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</si>
  <si>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</si>
  <si>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</si>
  <si>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</si>
  <si>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</si>
  <si>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</si>
  <si>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</si>
  <si>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</si>
  <si>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</si>
  <si>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</si>
  <si>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</si>
  <si>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</si>
  <si>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</si>
  <si>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</si>
  <si>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</si>
  <si>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</si>
  <si>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</si>
  <si>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</si>
  <si>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</si>
  <si>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</si>
  <si>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</si>
  <si>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</si>
  <si>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</si>
  <si>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</si>
  <si>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</si>
  <si>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</si>
  <si>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</si>
  <si>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</si>
  <si>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</si>
  <si>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</si>
  <si>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</si>
  <si>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</si>
  <si>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</si>
  <si>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</si>
  <si>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</si>
  <si>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</si>
  <si>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</si>
  <si>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</si>
  <si>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</si>
  <si>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</si>
  <si>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</si>
  <si>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</si>
  <si>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</si>
  <si>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</si>
  <si>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</si>
  <si>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</si>
  <si>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</si>
  <si>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</si>
  <si>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</si>
  <si>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</si>
  <si>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</si>
  <si>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</si>
  <si>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</si>
  <si>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</si>
  <si>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</si>
  <si>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</si>
  <si>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</si>
  <si>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</si>
  <si>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</si>
  <si>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</si>
  <si>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</si>
  <si>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</si>
  <si>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</si>
  <si>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</si>
  <si>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</si>
  <si>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</si>
  <si>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</si>
  <si>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</si>
  <si>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</si>
  <si>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</si>
  <si>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</si>
  <si>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</si>
  <si>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</si>
  <si>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</si>
  <si>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</si>
  <si>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</si>
  <si>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</si>
  <si>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</si>
  <si>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</si>
  <si>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</si>
  <si>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</si>
  <si>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</si>
  <si>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</si>
  <si>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</si>
  <si>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</si>
  <si>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</si>
  <si>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</si>
  <si>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</si>
  <si>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</si>
  <si>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</si>
  <si>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</si>
  <si>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</si>
  <si>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</si>
  <si>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</si>
  <si>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</si>
  <si>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</si>
  <si>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</si>
  <si>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</si>
  <si>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</si>
  <si>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</si>
  <si>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</si>
  <si>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</si>
  <si>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</si>
  <si>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</si>
  <si>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</si>
  <si>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</si>
  <si>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</si>
  <si>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</si>
  <si>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</si>
  <si>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</si>
  <si>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</si>
  <si>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</si>
  <si>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</si>
  <si>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</si>
  <si>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</si>
  <si>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</si>
  <si>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</si>
  <si>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</si>
  <si>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</si>
  <si>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</si>
  <si>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</si>
  <si>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</si>
  <si>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</si>
  <si>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</si>
  <si>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</si>
  <si>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</si>
  <si>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</si>
  <si>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</si>
  <si>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</si>
  <si>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</si>
  <si>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</si>
  <si>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</si>
  <si>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</si>
  <si>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</si>
  <si>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</si>
  <si>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</si>
  <si>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</si>
  <si>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</si>
  <si>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</si>
  <si>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</si>
  <si>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</si>
  <si>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</si>
  <si>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</si>
  <si>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</si>
  <si>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</si>
  <si>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</si>
  <si>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</si>
  <si>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</si>
  <si>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</si>
  <si>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</si>
  <si>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</si>
  <si>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</si>
  <si>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</si>
  <si>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</si>
  <si>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</si>
  <si>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</si>
  <si>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</si>
  <si>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</si>
  <si>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</si>
  <si>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</si>
  <si>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</si>
  <si>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</si>
  <si>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</si>
  <si>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</si>
  <si>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</si>
  <si>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</si>
  <si>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</si>
  <si>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</si>
  <si>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</si>
  <si>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</si>
  <si>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</si>
  <si>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</si>
  <si>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</si>
  <si>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</si>
  <si>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</si>
  <si>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</si>
  <si>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</si>
  <si>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</si>
  <si>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</si>
  <si>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</si>
  <si>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</si>
  <si>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</si>
  <si>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</si>
  <si>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</si>
  <si>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</si>
  <si>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</si>
  <si>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</si>
  <si>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</si>
  <si>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</si>
  <si>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</si>
  <si>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</si>
  <si>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</si>
  <si>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</si>
  <si>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</si>
  <si>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</si>
  <si>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</si>
  <si>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</si>
  <si>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</si>
  <si>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</si>
  <si>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</si>
  <si>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</si>
  <si>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</si>
  <si>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</si>
  <si>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</si>
  <si>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</si>
  <si>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</si>
  <si>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</si>
  <si>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</si>
  <si>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</si>
  <si>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</si>
  <si>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</si>
  <si>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</si>
  <si>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</si>
  <si>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</si>
  <si>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</si>
  <si>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</si>
  <si>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</si>
  <si>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</si>
  <si>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</si>
  <si>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</si>
  <si>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</si>
  <si>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</si>
  <si>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</si>
  <si>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</si>
  <si>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</si>
  <si>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</si>
  <si>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</si>
  <si>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</si>
  <si>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</si>
  <si>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</si>
  <si>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</si>
  <si>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</si>
  <si>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</si>
  <si>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</si>
  <si>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</si>
  <si>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</si>
  <si>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</si>
  <si>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</si>
  <si>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</si>
  <si>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</si>
  <si>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</si>
  <si>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</si>
  <si>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</si>
  <si>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</si>
  <si>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</si>
  <si>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</si>
  <si>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</si>
  <si>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</si>
  <si>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</si>
  <si>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</si>
  <si>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</si>
  <si>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</si>
  <si>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</si>
  <si>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</si>
  <si>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</si>
  <si>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</si>
  <si>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</si>
  <si>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</si>
  <si>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</si>
  <si>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</si>
  <si>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</si>
  <si>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</si>
  <si>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</si>
  <si>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</si>
  <si>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</si>
  <si>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</si>
  <si>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</si>
  <si>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</si>
  <si>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</si>
  <si>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</si>
  <si>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</si>
  <si>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</si>
  <si>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</si>
  <si>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</si>
  <si>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</si>
  <si>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</si>
  <si>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</si>
  <si>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</si>
  <si>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</si>
  <si>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</si>
  <si>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</si>
  <si>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</si>
  <si>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</si>
  <si>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</si>
  <si>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</si>
  <si>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</si>
  <si>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</si>
  <si>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</si>
  <si>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</si>
  <si>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</si>
  <si>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</si>
  <si>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</si>
  <si>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</si>
  <si>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</si>
  <si>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</si>
  <si>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</si>
  <si>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</si>
  <si>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</si>
  <si>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</si>
  <si>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</si>
  <si>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</si>
  <si>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</si>
  <si>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</si>
  <si>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</si>
  <si>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</si>
  <si>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</si>
  <si>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</si>
  <si>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</si>
  <si>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</si>
  <si>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</si>
  <si>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</si>
  <si>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</si>
  <si>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</si>
  <si>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</si>
  <si>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</si>
  <si>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</si>
  <si>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</si>
  <si>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</si>
  <si>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</si>
  <si>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</si>
  <si>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</si>
  <si>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</si>
  <si>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</si>
  <si>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</si>
  <si>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</si>
  <si>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</si>
  <si>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</si>
  <si>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</si>
  <si>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</si>
  <si>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</si>
  <si>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</si>
  <si>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</si>
  <si>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</si>
  <si>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</si>
  <si>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</si>
  <si>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</si>
  <si>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</si>
  <si>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</si>
  <si>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</si>
  <si>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</si>
  <si>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</si>
  <si>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</si>
  <si>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</si>
  <si>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</si>
  <si>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</si>
  <si>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</si>
  <si>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</si>
  <si>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</si>
  <si>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</si>
  <si>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</si>
  <si>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</si>
  <si>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</si>
  <si>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</si>
  <si>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</si>
  <si>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</si>
  <si>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</si>
  <si>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</si>
  <si>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</si>
  <si>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</si>
  <si>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</si>
  <si>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</si>
  <si>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</si>
  <si>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</si>
  <si>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</si>
  <si>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</si>
  <si>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</si>
  <si>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</si>
  <si>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</si>
  <si>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</si>
  <si>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</si>
  <si>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</si>
  <si>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</si>
  <si>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</si>
  <si>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</si>
  <si>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</si>
  <si>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</si>
  <si>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</si>
  <si>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</si>
  <si>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</si>
  <si>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</si>
  <si>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</si>
  <si>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</si>
  <si>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</si>
  <si>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</si>
  <si>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</si>
  <si>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</si>
  <si>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</si>
  <si>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</si>
  <si>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</si>
  <si>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</si>
  <si>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</si>
  <si>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</si>
  <si>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</si>
  <si>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</si>
  <si>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</si>
  <si>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</si>
  <si>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</si>
  <si>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</si>
  <si>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</si>
  <si>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</si>
  <si>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</si>
  <si>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</si>
  <si>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</si>
  <si>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</si>
  <si>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</si>
  <si>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</si>
  <si>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</si>
  <si>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</si>
  <si>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</si>
  <si>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</si>
  <si>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</si>
  <si>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</si>
  <si>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</si>
  <si>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</si>
  <si>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</si>
  <si>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</si>
  <si>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</si>
  <si>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</si>
  <si>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</si>
  <si>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</si>
  <si>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</si>
  <si>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</si>
  <si>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</si>
  <si>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</si>
  <si>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</si>
  <si>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</si>
  <si>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</si>
  <si>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</si>
  <si>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</si>
  <si>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</si>
  <si>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</si>
  <si>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</si>
  <si>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</si>
  <si>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</si>
  <si>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</si>
  <si>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</si>
  <si>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</si>
  <si>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</si>
  <si>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</si>
  <si>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</si>
  <si>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</si>
  <si>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</si>
  <si>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</si>
  <si>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</si>
  <si>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</si>
  <si>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</si>
  <si>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</si>
  <si>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</si>
  <si>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</si>
  <si>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</si>
  <si>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</si>
  <si>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</si>
  <si>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</si>
  <si>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</si>
  <si>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</si>
  <si>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</si>
  <si>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</si>
  <si>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</si>
  <si>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</si>
  <si>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</si>
  <si>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</si>
  <si>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</si>
  <si>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</si>
  <si>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</si>
  <si>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</si>
  <si>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</si>
  <si>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</si>
  <si>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</si>
  <si>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</si>
  <si>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</si>
  <si>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</si>
  <si>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</si>
  <si>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</si>
  <si>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</si>
  <si>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</si>
  <si>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</si>
  <si>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</si>
  <si>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</si>
  <si>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</si>
  <si>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</si>
  <si>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</si>
  <si>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</si>
  <si>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</si>
  <si>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</si>
  <si>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</si>
  <si>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</si>
  <si>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</si>
  <si>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</si>
  <si>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</si>
  <si>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</si>
  <si>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</si>
  <si>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</si>
  <si>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</si>
  <si>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</si>
  <si>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</si>
  <si>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</si>
  <si>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</si>
  <si>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</si>
  <si>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</si>
  <si>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</si>
  <si>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</si>
  <si>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</si>
  <si>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</si>
  <si>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</si>
  <si>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</si>
  <si>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</si>
  <si>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</si>
  <si>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</si>
  <si>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</si>
  <si>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</si>
  <si>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</si>
  <si>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</si>
  <si>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</si>
  <si>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</si>
  <si>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</si>
  <si>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</si>
  <si>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</si>
  <si>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</si>
  <si>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</si>
  <si>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</si>
  <si>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</si>
  <si>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</si>
  <si>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</si>
  <si>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</si>
  <si>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</si>
  <si>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</si>
  <si>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</si>
  <si>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</si>
  <si>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</si>
  <si>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</si>
  <si>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</si>
  <si>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</si>
  <si>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</si>
  <si>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</si>
  <si>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</si>
  <si>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</si>
  <si>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</si>
  <si>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</si>
  <si>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</si>
  <si>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</si>
  <si>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</si>
  <si>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</si>
  <si>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</si>
  <si>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</si>
  <si>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</si>
  <si>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</si>
  <si>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</si>
  <si>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</si>
  <si>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</si>
  <si>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</si>
  <si>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</si>
  <si>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</si>
  <si>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</si>
  <si>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</si>
  <si>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</si>
  <si>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</si>
  <si>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</si>
  <si>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</si>
  <si>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</si>
  <si>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</si>
  <si>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</si>
  <si>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</si>
  <si>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</si>
  <si>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</si>
  <si>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</si>
  <si>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</si>
  <si>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</si>
  <si>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</si>
  <si>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</si>
  <si>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</si>
  <si>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</si>
  <si>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</si>
  <si>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</si>
  <si>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</si>
  <si>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</si>
  <si>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</si>
  <si>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</si>
  <si>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</si>
  <si>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</si>
  <si>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</si>
  <si>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</si>
  <si>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</si>
  <si>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</si>
  <si>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</si>
  <si>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</si>
  <si>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</si>
  <si>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</si>
  <si>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</si>
  <si>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</si>
  <si>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</si>
  <si>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</si>
  <si>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</si>
  <si>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</si>
  <si>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</si>
  <si>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</si>
  <si>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</si>
  <si>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</si>
  <si>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</si>
  <si>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</si>
  <si>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</si>
  <si>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</si>
  <si>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</si>
  <si>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</si>
  <si>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</si>
  <si>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</si>
  <si>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</si>
  <si>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</si>
  <si>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</si>
  <si>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</si>
  <si>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</si>
  <si>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</si>
  <si>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</si>
  <si>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</si>
  <si>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</si>
  <si>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</si>
  <si>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</si>
  <si>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</si>
  <si>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</si>
  <si>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</si>
  <si>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</si>
  <si>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</si>
  <si>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</si>
  <si>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</si>
  <si>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</si>
  <si>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</si>
  <si>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</si>
  <si>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</si>
  <si>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</si>
  <si>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</si>
  <si>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</si>
  <si>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</si>
  <si>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</si>
  <si>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</si>
  <si>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</si>
  <si>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</si>
  <si>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</si>
  <si>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</si>
  <si>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</si>
  <si>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</si>
  <si>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</si>
  <si>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</si>
  <si>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</si>
  <si>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</si>
  <si>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</si>
  <si>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</si>
  <si>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</si>
  <si>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</si>
  <si>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</si>
  <si>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</si>
  <si>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</si>
  <si>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</si>
  <si>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</si>
  <si>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</si>
  <si>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</si>
  <si>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</si>
  <si>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</si>
  <si>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</si>
  <si>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</si>
  <si>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</si>
  <si>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</si>
  <si>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</si>
  <si>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</si>
  <si>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</si>
  <si>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</si>
  <si>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</si>
  <si>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</si>
  <si>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</si>
  <si>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</si>
  <si>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</si>
  <si>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</si>
  <si>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</si>
  <si>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</si>
  <si>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</si>
  <si>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</si>
  <si>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</si>
  <si>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</si>
  <si>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</si>
  <si>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</si>
  <si>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</si>
  <si>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</si>
  <si>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</si>
  <si>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</si>
  <si>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</si>
  <si>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</si>
  <si>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</si>
  <si>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</si>
  <si>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</si>
  <si>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</si>
  <si>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</si>
  <si>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</si>
  <si>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</si>
  <si>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</si>
  <si>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</si>
  <si>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</si>
  <si>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</si>
  <si>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</si>
  <si>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</si>
  <si>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</si>
  <si>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</si>
  <si>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</si>
  <si>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</si>
  <si>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</si>
  <si>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</si>
  <si>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</si>
  <si>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</si>
  <si>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</si>
  <si>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</si>
  <si>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</si>
  <si>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</si>
  <si>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</si>
  <si>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</si>
  <si>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</si>
  <si>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</si>
  <si>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</si>
  <si>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</si>
  <si>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</si>
  <si>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</si>
  <si>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</si>
  <si>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</si>
  <si>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</si>
  <si>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</si>
  <si>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</si>
  <si>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</si>
  <si>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</si>
  <si>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</si>
  <si>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</si>
  <si>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</si>
  <si>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</si>
  <si>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</si>
  <si>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</si>
  <si>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</si>
  <si>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</si>
  <si>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</si>
  <si>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</si>
  <si>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</si>
  <si>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</si>
  <si>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</si>
  <si>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</si>
  <si>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</si>
  <si>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</si>
  <si>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</si>
  <si>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</si>
  <si>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</si>
  <si>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</si>
  <si>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</si>
  <si>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</si>
  <si>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</si>
  <si>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</si>
  <si>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</si>
  <si>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</si>
  <si>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</si>
  <si>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</si>
  <si>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</si>
  <si>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</si>
  <si>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</si>
  <si>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</si>
  <si>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</si>
  <si>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</si>
  <si>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</si>
  <si>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</si>
  <si>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</si>
  <si>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</si>
  <si>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</si>
  <si>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</si>
  <si>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</si>
  <si>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</si>
  <si>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</si>
  <si>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</si>
  <si>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</si>
  <si>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</si>
  <si>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</si>
  <si>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</si>
  <si>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</si>
  <si>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</si>
  <si>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</si>
  <si>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</si>
  <si>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</si>
  <si>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</si>
  <si>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</si>
  <si>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</si>
  <si>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</si>
  <si>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</si>
  <si>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</si>
  <si>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</si>
  <si>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</si>
  <si>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</si>
  <si>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</si>
  <si>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</si>
  <si>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</si>
  <si>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</si>
  <si>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</si>
  <si>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</si>
  <si>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</si>
  <si>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</si>
  <si>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</si>
  <si>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</si>
  <si>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</si>
  <si>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</si>
  <si>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</si>
  <si>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</si>
  <si>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</si>
  <si>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</si>
  <si>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</si>
  <si>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</si>
  <si>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</si>
  <si>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</si>
  <si>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</si>
  <si>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</si>
  <si>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</si>
  <si>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</si>
  <si>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</si>
  <si>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</si>
  <si>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</si>
  <si>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</si>
  <si>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</si>
  <si>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</si>
  <si>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</si>
  <si>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</si>
  <si>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</si>
  <si>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</si>
  <si>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</si>
  <si>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</si>
  <si>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</si>
  <si>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</si>
  <si>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</si>
  <si>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</si>
  <si>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</si>
  <si>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</si>
  <si>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</si>
  <si>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</si>
  <si>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</si>
  <si>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</si>
  <si>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</si>
  <si>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</si>
  <si>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</si>
  <si>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</si>
  <si>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</si>
  <si>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</si>
  <si>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</si>
  <si>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</si>
  <si>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</si>
  <si>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</si>
  <si>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</si>
  <si>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</si>
  <si>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</si>
  <si>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</si>
  <si>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</si>
  <si>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</si>
  <si>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</si>
  <si>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</si>
  <si>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</si>
  <si>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</si>
  <si>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</si>
  <si>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</si>
  <si>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</si>
  <si>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</si>
  <si>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</si>
  <si>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</si>
  <si>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</si>
  <si>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</si>
  <si>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</si>
  <si>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</si>
  <si>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</si>
  <si>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</si>
  <si>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</si>
  <si>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</si>
  <si>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</si>
  <si>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</si>
  <si>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</si>
  <si>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</si>
  <si>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</si>
  <si>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</si>
  <si>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</si>
  <si>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</si>
  <si>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</si>
  <si>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</si>
  <si>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</si>
  <si>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</si>
  <si>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</si>
  <si>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</si>
  <si>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</si>
  <si>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</si>
  <si>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</si>
  <si>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</si>
  <si>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</si>
  <si>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</si>
  <si>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</si>
  <si>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</si>
  <si>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</si>
  <si>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</si>
  <si>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</si>
  <si>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</si>
  <si>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</si>
  <si>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</si>
  <si>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</si>
  <si>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</si>
  <si>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</si>
  <si>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</si>
  <si>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</si>
  <si>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</si>
  <si>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</si>
  <si>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</si>
  <si>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</si>
  <si>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</si>
  <si>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</si>
  <si>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</si>
  <si>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</si>
  <si>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</si>
  <si>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</si>
  <si>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</si>
  <si>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</si>
  <si>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</si>
  <si>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</si>
  <si>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</si>
  <si>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</si>
  <si>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</si>
  <si>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</si>
  <si>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</si>
  <si>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</si>
  <si>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</si>
  <si>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</si>
  <si>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</si>
  <si>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</si>
  <si>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</si>
  <si>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</si>
  <si>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</si>
  <si>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</si>
  <si>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</si>
  <si>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</si>
  <si>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</si>
  <si>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</si>
  <si>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</si>
  <si>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</si>
  <si>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</si>
  <si>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</si>
  <si>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</si>
  <si>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</si>
  <si>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</si>
  <si>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</si>
  <si>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</si>
  <si>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</si>
  <si>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</si>
  <si>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</si>
  <si>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</si>
  <si>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</si>
  <si>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</si>
  <si>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</si>
  <si>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</si>
  <si>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</si>
  <si>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</si>
  <si>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</si>
  <si>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</si>
  <si>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</si>
  <si>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</si>
  <si>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</si>
  <si>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</si>
  <si>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</si>
  <si>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</si>
  <si>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</si>
  <si>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</si>
  <si>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</si>
  <si>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</si>
  <si>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</si>
  <si>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</si>
  <si>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</si>
  <si>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</si>
  <si>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</si>
  <si>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</si>
  <si>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</si>
  <si>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</si>
  <si>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</si>
  <si>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</si>
  <si>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</si>
  <si>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</si>
  <si>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</si>
  <si>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</si>
  <si>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</si>
  <si>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</si>
  <si>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</si>
  <si>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</si>
  <si>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</si>
  <si>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</si>
  <si>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</si>
  <si>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</si>
  <si>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</si>
  <si>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</si>
  <si>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</si>
  <si>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</si>
  <si>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</si>
  <si>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</si>
  <si>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</si>
  <si>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</si>
  <si>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</si>
  <si>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</si>
  <si>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</si>
  <si>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</si>
  <si>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</si>
  <si>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</si>
  <si>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</si>
  <si>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</si>
  <si>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</si>
  <si>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</si>
  <si>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</si>
  <si>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</si>
  <si>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</si>
  <si>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</si>
  <si>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</si>
  <si>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</si>
  <si>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</si>
  <si>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</si>
  <si>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</si>
  <si>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</si>
  <si>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</si>
  <si>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</si>
  <si>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</si>
  <si>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</si>
  <si>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</si>
  <si>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</si>
  <si>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</si>
  <si>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</si>
  <si>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</si>
  <si>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</si>
  <si>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</si>
  <si>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</si>
  <si>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</si>
  <si>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</si>
  <si>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</si>
  <si>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</si>
  <si>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</si>
  <si>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</si>
  <si>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</si>
  <si>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</si>
  <si>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</si>
  <si>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</si>
  <si>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</si>
  <si>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</si>
  <si>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</si>
  <si>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</si>
  <si>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</si>
  <si>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</si>
  <si>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</si>
  <si>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</si>
  <si>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</si>
  <si>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</si>
  <si>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</si>
  <si>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</si>
  <si>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</si>
  <si>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</si>
  <si>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</si>
  <si>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</si>
  <si>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</si>
  <si>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</si>
  <si>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</si>
  <si>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</si>
  <si>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</si>
  <si>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</si>
  <si>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</si>
  <si>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</si>
  <si>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</si>
  <si>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</si>
  <si>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</si>
  <si>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</si>
  <si>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</si>
  <si>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</si>
  <si>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</si>
  <si>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</si>
  <si>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</si>
  <si>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</si>
  <si>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</si>
  <si>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</si>
  <si>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</si>
  <si>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</si>
  <si>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</si>
  <si>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</si>
  <si>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</si>
  <si>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</si>
  <si>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</si>
  <si>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</si>
  <si>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</si>
  <si>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</si>
  <si>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</si>
  <si>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</si>
  <si>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</si>
  <si>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</si>
  <si>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</si>
  <si>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</si>
  <si>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</si>
  <si>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</si>
  <si>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</si>
  <si>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</si>
  <si>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</si>
  <si>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</si>
  <si>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</si>
  <si>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</si>
  <si>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</si>
  <si>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</si>
  <si>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</si>
  <si>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</si>
  <si>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</si>
  <si>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</si>
  <si>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</si>
  <si>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</si>
  <si>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</si>
  <si>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</si>
  <si>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</si>
  <si>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</si>
  <si>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</si>
  <si>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</si>
  <si>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</si>
  <si>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</si>
  <si>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</si>
  <si>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</si>
  <si>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</si>
  <si>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</si>
  <si>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</si>
  <si>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</si>
  <si>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</si>
  <si>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</si>
  <si>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</si>
  <si>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</si>
  <si>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</si>
  <si>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</si>
  <si>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</si>
  <si>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</si>
  <si>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</si>
  <si>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</si>
  <si>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</si>
  <si>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</si>
  <si>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</si>
  <si>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</si>
  <si>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</si>
  <si>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</si>
  <si>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</si>
  <si>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</si>
  <si>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</si>
  <si>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</si>
  <si>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</si>
  <si>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</si>
  <si>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</si>
  <si>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</si>
  <si>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</si>
  <si>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</si>
  <si>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</si>
  <si>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</si>
  <si>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</si>
  <si>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</si>
  <si>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</si>
  <si>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</si>
  <si>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</si>
  <si>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</si>
  <si>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</si>
  <si>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</si>
  <si>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</si>
  <si>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</si>
  <si>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</si>
  <si>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</si>
  <si>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</si>
  <si>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</si>
  <si>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</si>
  <si>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</si>
  <si>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</si>
  <si>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</si>
  <si>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</si>
  <si>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</si>
  <si>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</si>
  <si>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</si>
  <si>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</si>
  <si>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</si>
  <si>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</si>
  <si>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</si>
  <si>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</si>
  <si>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</si>
  <si>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</si>
  <si>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</si>
  <si>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</si>
  <si>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</si>
  <si>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</si>
  <si>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</si>
  <si>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</si>
  <si>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</si>
  <si>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</si>
  <si>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</si>
  <si>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</si>
  <si>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</si>
  <si>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</si>
  <si>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</si>
  <si>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</si>
  <si>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</si>
  <si>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</si>
  <si>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</si>
  <si>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</si>
  <si>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</si>
  <si>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</si>
  <si>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</si>
  <si>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</si>
  <si>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</si>
  <si>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</si>
  <si>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</si>
  <si>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</si>
  <si>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</si>
  <si>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</si>
  <si>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</si>
  <si>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</si>
  <si>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</si>
  <si>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</si>
  <si>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</si>
  <si>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</si>
  <si>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</si>
  <si>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</si>
  <si>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</si>
  <si>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</si>
  <si>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</si>
  <si>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</si>
  <si>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</si>
  <si>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</si>
  <si>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</si>
  <si>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</si>
  <si>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</si>
  <si>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</si>
  <si>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</si>
  <si>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</si>
  <si>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</si>
  <si>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</si>
  <si>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</si>
  <si>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</si>
  <si>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</si>
  <si>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</si>
  <si>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</si>
  <si>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</si>
  <si>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</si>
  <si>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</si>
  <si>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</si>
  <si>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</si>
  <si>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</si>
  <si>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</si>
  <si>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</si>
  <si>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</si>
  <si>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</si>
  <si>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</si>
  <si>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</si>
  <si>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</si>
  <si>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</si>
  <si>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</si>
  <si>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</si>
  <si>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</si>
  <si>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</si>
  <si>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</si>
  <si>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</si>
  <si>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</si>
  <si>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</si>
  <si>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</si>
  <si>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</si>
  <si>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</si>
  <si>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</si>
  <si>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</si>
  <si>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</si>
  <si>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</si>
  <si>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</si>
  <si>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</si>
  <si>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</si>
  <si>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</si>
  <si>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</si>
  <si>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</si>
  <si>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</si>
  <si>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</si>
  <si>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</si>
  <si>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</si>
  <si>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</si>
  <si>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</si>
  <si>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</si>
  <si>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</si>
  <si>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</si>
  <si>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</si>
  <si>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</si>
  <si>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</si>
  <si>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</si>
  <si>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</si>
  <si>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</si>
  <si>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</si>
  <si>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</si>
  <si>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</si>
  <si>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</si>
  <si>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</si>
  <si>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</si>
  <si>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</si>
  <si>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</si>
  <si>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</si>
  <si>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</si>
  <si>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</si>
  <si>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</si>
  <si>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</si>
  <si>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</si>
  <si>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</si>
  <si>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</si>
  <si>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</si>
  <si>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</si>
  <si>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</si>
  <si>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</si>
  <si>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</si>
  <si>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</si>
  <si>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</si>
  <si>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</si>
  <si>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</si>
  <si>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</si>
  <si>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</si>
  <si>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</si>
  <si>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</si>
  <si>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</si>
  <si>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</si>
  <si>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</si>
  <si>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</si>
  <si>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</si>
  <si>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</si>
  <si>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</si>
  <si>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</si>
  <si>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</si>
  <si>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</si>
  <si>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</si>
  <si>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</si>
  <si>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</si>
  <si>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</si>
  <si>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</si>
  <si>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</si>
  <si>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</si>
  <si>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</si>
  <si>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</si>
  <si>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</si>
  <si>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</si>
  <si>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</si>
  <si>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</si>
  <si>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</si>
  <si>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</si>
  <si>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</si>
  <si>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</si>
  <si>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</si>
  <si>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</si>
  <si>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</si>
  <si>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</si>
  <si>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</si>
  <si>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</si>
  <si>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</si>
  <si>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</si>
  <si>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</si>
  <si>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</si>
  <si>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</si>
  <si>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</si>
  <si>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</si>
  <si>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</si>
  <si>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</si>
  <si>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</si>
  <si>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</si>
  <si>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</si>
  <si>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</si>
  <si>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</si>
  <si>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</si>
  <si>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</si>
  <si>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</si>
  <si>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</si>
  <si>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</si>
  <si>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</si>
  <si>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</si>
  <si>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</si>
  <si>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</si>
  <si>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</si>
  <si>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</si>
  <si>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</si>
  <si>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</si>
  <si>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</si>
  <si>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</si>
  <si>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</si>
  <si>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</si>
  <si>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</si>
  <si>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</si>
  <si>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</si>
  <si>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</si>
  <si>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</si>
  <si>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</si>
  <si>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</si>
  <si>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</si>
  <si>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</si>
  <si>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</si>
  <si>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</si>
  <si>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</si>
  <si>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</si>
  <si>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</si>
  <si>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</si>
  <si>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</si>
  <si>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</si>
  <si>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</si>
  <si>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</si>
  <si>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</si>
  <si>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</si>
  <si>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</si>
  <si>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</si>
  <si>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</si>
  <si>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</si>
  <si>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</si>
  <si>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</si>
  <si>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</si>
  <si>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</si>
  <si>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</si>
  <si>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</si>
  <si>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</si>
  <si>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</si>
  <si>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</si>
  <si>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</si>
  <si>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</si>
  <si>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</si>
  <si>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</si>
  <si>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</si>
  <si>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</si>
  <si>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</si>
  <si>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</si>
  <si>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</si>
  <si>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</si>
  <si>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</si>
  <si>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</si>
  <si>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</si>
  <si>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</si>
  <si>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</si>
  <si>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</si>
  <si>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</si>
  <si>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</si>
  <si>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</si>
  <si>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</si>
  <si>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</si>
  <si>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</si>
  <si>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</si>
  <si>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</si>
  <si>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</si>
  <si>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</si>
  <si>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</si>
  <si>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</si>
  <si>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</si>
  <si>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</si>
  <si>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</si>
  <si>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</si>
  <si>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</si>
  <si>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</si>
  <si>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</si>
  <si>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</si>
  <si>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</si>
  <si>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</si>
  <si>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</si>
  <si>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</si>
  <si>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</si>
  <si>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</si>
  <si>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</si>
  <si>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</si>
  <si>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</si>
  <si>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</si>
  <si>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</si>
  <si>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</si>
  <si>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</si>
  <si>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</si>
  <si>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</si>
  <si>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</si>
  <si>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</si>
  <si>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</si>
  <si>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</si>
  <si>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</si>
  <si>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</si>
  <si>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</si>
  <si>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</si>
  <si>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</si>
  <si>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</si>
  <si>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</si>
  <si>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</si>
  <si>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</si>
  <si>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</si>
  <si>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</si>
  <si>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</si>
  <si>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</si>
  <si>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</si>
  <si>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</si>
  <si>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</si>
  <si>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</si>
  <si>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</si>
  <si>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</si>
  <si>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</si>
  <si>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</si>
  <si>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</si>
  <si>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</si>
  <si>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</si>
  <si>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</si>
  <si>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</si>
  <si>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</si>
  <si>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</si>
  <si>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</si>
  <si>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</si>
  <si>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</si>
  <si>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</si>
  <si>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</si>
  <si>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</si>
  <si>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</si>
  <si>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</si>
  <si>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</si>
  <si>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</si>
  <si>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</si>
  <si>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</si>
  <si>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</si>
  <si>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</si>
  <si>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</si>
  <si>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</si>
  <si>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</si>
  <si>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</si>
  <si>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</si>
  <si>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</si>
  <si>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</si>
  <si>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</si>
  <si>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</si>
  <si>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</si>
  <si>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</si>
  <si>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</si>
  <si>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</si>
  <si>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</si>
  <si>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</si>
  <si>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</si>
  <si>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</si>
  <si>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</si>
  <si>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</si>
  <si>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</si>
  <si>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</si>
  <si>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</si>
  <si>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</si>
  <si>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</si>
  <si>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</si>
  <si>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</si>
  <si>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</si>
  <si>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</si>
  <si>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</si>
  <si>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</si>
  <si>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</si>
  <si>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</si>
  <si>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</si>
  <si>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</si>
  <si>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</si>
  <si>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</si>
  <si>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</si>
  <si>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</si>
  <si>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</si>
  <si>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</si>
  <si>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</si>
  <si>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</si>
  <si>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</si>
  <si>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</si>
  <si>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</si>
  <si>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</si>
  <si>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</si>
  <si>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</si>
  <si>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</si>
  <si>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</si>
  <si>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</si>
  <si>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</si>
  <si>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</si>
  <si>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</si>
  <si>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</si>
  <si>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</si>
  <si>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</si>
  <si>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</si>
  <si>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</si>
  <si>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</si>
  <si>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</si>
  <si>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</si>
  <si>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</si>
  <si>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</si>
  <si>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</si>
  <si>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</si>
  <si>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</si>
  <si>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</si>
  <si>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</si>
  <si>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</si>
  <si>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</si>
  <si>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</si>
  <si>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</si>
  <si>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</si>
  <si>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</si>
  <si>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</si>
  <si>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</si>
  <si>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</si>
  <si>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</si>
  <si>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</si>
  <si>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</si>
  <si>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</si>
  <si>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</si>
  <si>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</si>
  <si>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</si>
  <si>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</si>
  <si>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</si>
  <si>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</si>
  <si>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</si>
  <si>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</si>
  <si>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</si>
  <si>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</si>
  <si>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</si>
  <si>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</si>
  <si>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</si>
  <si>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</si>
  <si>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</si>
  <si>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</si>
  <si>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</si>
  <si>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</si>
  <si>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</si>
  <si>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</si>
  <si>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</si>
  <si>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</si>
  <si>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</si>
  <si>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</si>
  <si>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</si>
  <si>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</si>
  <si>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</si>
  <si>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</si>
  <si>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</si>
  <si>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</si>
  <si>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</si>
  <si>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</si>
  <si>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</si>
  <si>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</si>
  <si>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</si>
  <si>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</si>
  <si>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</si>
  <si>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</si>
  <si>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</si>
  <si>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</si>
  <si>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</si>
  <si>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</si>
  <si>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</si>
  <si>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</si>
  <si>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</si>
  <si>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</si>
  <si>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</si>
  <si>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</si>
  <si>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</si>
  <si>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</si>
  <si>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</si>
  <si>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</si>
  <si>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</si>
  <si>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</si>
  <si>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</si>
  <si>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</si>
  <si>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</si>
  <si>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</si>
  <si>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</si>
  <si>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</si>
  <si>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</si>
  <si>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</si>
  <si>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</si>
  <si>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</si>
  <si>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</si>
  <si>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</si>
  <si>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</si>
  <si>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</si>
  <si>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</si>
  <si>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</si>
  <si>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</si>
  <si>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</si>
  <si>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</si>
  <si>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</si>
  <si>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</si>
  <si>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</si>
  <si>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</si>
  <si>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</si>
  <si>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</si>
  <si>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</si>
  <si>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</si>
  <si>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</si>
  <si>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</si>
  <si>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</si>
  <si>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</si>
  <si>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</si>
  <si>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</si>
  <si>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</si>
  <si>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</si>
  <si>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</si>
  <si>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</si>
  <si>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</si>
  <si>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</si>
  <si>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</si>
  <si>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</si>
  <si>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</si>
  <si>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</si>
  <si>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</si>
  <si>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</si>
  <si>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</si>
  <si>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</si>
  <si>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</si>
  <si>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</si>
  <si>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</si>
  <si>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</si>
  <si>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</si>
  <si>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</si>
  <si>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</si>
  <si>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</si>
  <si>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</si>
  <si>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</si>
  <si>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</si>
  <si>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</si>
  <si>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</si>
  <si>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</si>
  <si>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</si>
  <si>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</si>
  <si>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</si>
  <si>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</si>
  <si>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</si>
  <si>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</si>
  <si>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</si>
  <si>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</si>
  <si>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</si>
  <si>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</si>
  <si>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</si>
  <si>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</si>
  <si>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</si>
  <si>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</si>
  <si>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</si>
  <si>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</si>
  <si>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</si>
  <si>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</si>
  <si>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</si>
  <si>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</si>
  <si>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</si>
  <si>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</si>
  <si>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</si>
  <si>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</si>
  <si>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</si>
  <si>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</si>
  <si>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</si>
  <si>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</si>
  <si>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</si>
  <si>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</si>
  <si>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</si>
  <si>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</si>
  <si>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</si>
  <si>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</si>
  <si>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</si>
  <si>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</si>
  <si>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</si>
  <si>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</si>
  <si>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</si>
  <si>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</si>
  <si>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</si>
  <si>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</si>
  <si>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</si>
  <si>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</si>
  <si>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</si>
  <si>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</si>
  <si>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</si>
  <si>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</si>
  <si>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</si>
  <si>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</si>
  <si>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</si>
  <si>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</si>
  <si>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</si>
  <si>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</si>
  <si>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</si>
  <si>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</si>
  <si>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</si>
  <si>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</si>
  <si>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</si>
  <si>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</si>
  <si>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</si>
  <si>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</si>
  <si>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</si>
  <si>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</si>
  <si>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</si>
  <si>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</si>
  <si>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</si>
  <si>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</si>
  <si>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</si>
  <si>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</si>
  <si>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</si>
  <si>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</si>
  <si>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</si>
  <si>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</si>
  <si>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</si>
  <si>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</si>
  <si>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</si>
  <si>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</si>
  <si>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</si>
  <si>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</si>
  <si>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</si>
  <si>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</si>
  <si>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</si>
  <si>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</si>
  <si>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</si>
  <si>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</si>
  <si>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</si>
  <si>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</si>
  <si>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</si>
  <si>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</si>
  <si>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</si>
  <si>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</si>
  <si>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</si>
  <si>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</si>
  <si>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</si>
  <si>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</si>
  <si>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</si>
  <si>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</si>
  <si>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</si>
  <si>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</si>
  <si>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</si>
  <si>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</si>
  <si>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</si>
  <si>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</si>
  <si>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</si>
  <si>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</si>
  <si>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</si>
  <si>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</si>
  <si>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</si>
  <si>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</si>
  <si>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</si>
  <si>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</si>
  <si>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</si>
  <si>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</si>
  <si>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</si>
  <si>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</si>
  <si>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</si>
  <si>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</si>
  <si>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</si>
  <si>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</si>
  <si>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</si>
  <si>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</si>
  <si>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</si>
  <si>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</si>
  <si>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</si>
  <si>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</si>
  <si>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</si>
  <si>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</si>
  <si>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</si>
  <si>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</si>
  <si>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</si>
  <si>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</si>
  <si>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</si>
  <si>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</si>
  <si>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</si>
  <si>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</si>
  <si>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</si>
  <si>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</si>
  <si>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</si>
  <si>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</si>
  <si>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</si>
  <si>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</si>
  <si>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</si>
  <si>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</si>
  <si>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</si>
  <si>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</si>
  <si>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</si>
  <si>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</si>
  <si>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</si>
  <si>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</si>
  <si>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</si>
  <si>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</si>
  <si>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</si>
  <si>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</si>
  <si>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</si>
  <si>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</si>
  <si>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</si>
  <si>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</si>
  <si>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</si>
  <si>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</si>
  <si>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</si>
  <si>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</si>
  <si>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</si>
  <si>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</si>
  <si>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</si>
  <si>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</si>
  <si>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</si>
  <si>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</si>
  <si>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</si>
  <si>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</si>
  <si>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</si>
  <si>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</si>
  <si>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</si>
  <si>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</si>
  <si>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</si>
  <si>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</si>
  <si>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</si>
  <si>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</si>
  <si>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</si>
  <si>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</si>
  <si>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</si>
  <si>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</si>
  <si>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</si>
  <si>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</si>
  <si>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</si>
  <si>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</si>
  <si>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</si>
  <si>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</si>
  <si>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</si>
  <si>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</si>
  <si>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</si>
  <si>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</si>
  <si>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</si>
  <si>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</si>
  <si>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</si>
  <si>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</si>
  <si>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</si>
  <si>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</si>
  <si>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</si>
  <si>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</si>
  <si>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</si>
  <si>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</si>
  <si>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</si>
  <si>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</si>
  <si>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</si>
  <si>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</si>
  <si>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</si>
  <si>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</si>
  <si>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</si>
  <si>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</si>
  <si>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</si>
  <si>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</si>
  <si>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</si>
  <si>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</si>
  <si>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</si>
  <si>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</si>
  <si>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</si>
  <si>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</si>
  <si>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</si>
  <si>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</si>
  <si>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</si>
  <si>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</si>
  <si>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</si>
  <si>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</si>
  <si>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</si>
  <si>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</si>
  <si>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</si>
  <si>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</si>
  <si>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</si>
  <si>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</si>
  <si>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</si>
  <si>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</si>
  <si>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</si>
  <si>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</si>
  <si>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</si>
  <si>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</si>
  <si>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</si>
  <si>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</si>
  <si>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</si>
  <si>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</si>
  <si>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</si>
  <si>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</si>
  <si>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</si>
  <si>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</si>
  <si>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</si>
  <si>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</si>
  <si>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</si>
  <si>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</si>
  <si>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</si>
  <si>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</si>
  <si>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</si>
  <si>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</si>
  <si>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</si>
  <si>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</si>
  <si>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</si>
  <si>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</si>
  <si>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</si>
  <si>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</si>
  <si>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</si>
  <si>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</si>
  <si>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</si>
  <si>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</si>
  <si>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</si>
  <si>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</si>
  <si>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</si>
  <si>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</si>
  <si>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</si>
  <si>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</si>
  <si>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</si>
  <si>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</si>
  <si>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</si>
  <si>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</si>
  <si>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</si>
  <si>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</si>
  <si>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</si>
  <si>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</si>
  <si>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</si>
  <si>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</si>
  <si>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</si>
  <si>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</si>
  <si>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</si>
  <si>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</si>
  <si>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</si>
  <si>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</si>
  <si>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</si>
  <si>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</si>
  <si>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</si>
  <si>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</si>
  <si>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</si>
  <si>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</si>
  <si>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</si>
  <si>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</si>
  <si>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</si>
  <si>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</si>
  <si>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</si>
  <si>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</si>
  <si>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</si>
  <si>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</si>
  <si>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</si>
  <si>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</si>
  <si>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</si>
  <si>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</si>
  <si>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</si>
  <si>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</si>
  <si>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</si>
  <si>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</si>
  <si>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</si>
  <si>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</si>
  <si>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</si>
  <si>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</si>
  <si>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</si>
  <si>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</si>
  <si>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</si>
  <si>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</si>
  <si>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</si>
  <si>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</si>
  <si>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</si>
  <si>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</si>
  <si>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</si>
  <si>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</si>
  <si>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</si>
  <si>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</si>
  <si>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</si>
  <si>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</si>
  <si>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</si>
  <si>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</si>
  <si>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</si>
  <si>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</si>
  <si>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</si>
  <si>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</si>
  <si>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</si>
  <si>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</si>
  <si>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</si>
  <si>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</si>
  <si>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</si>
  <si>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</si>
  <si>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</si>
  <si>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</si>
  <si>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</si>
  <si>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</si>
  <si>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</si>
  <si>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</si>
  <si>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</si>
  <si>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</si>
  <si>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</si>
  <si>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</si>
  <si>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</si>
  <si>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</si>
  <si>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</si>
  <si>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</si>
  <si>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</si>
  <si>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</si>
  <si>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</si>
  <si>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</si>
  <si>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</si>
  <si>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</si>
  <si>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</si>
  <si>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</si>
  <si>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</si>
  <si>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</si>
  <si>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</si>
  <si>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</si>
  <si>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</si>
  <si>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</si>
  <si>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</si>
  <si>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</si>
  <si>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</si>
  <si>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</si>
  <si>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</si>
  <si>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</si>
  <si>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</si>
  <si>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</si>
  <si>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</si>
  <si>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</si>
  <si>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</si>
  <si>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</si>
  <si>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</si>
  <si>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</si>
  <si>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</si>
  <si>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</si>
  <si>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</si>
  <si>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</si>
  <si>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</si>
  <si>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</si>
  <si>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</si>
  <si>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</si>
  <si>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</si>
  <si>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</si>
  <si>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</si>
  <si>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</si>
  <si>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</si>
  <si>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</si>
  <si>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</si>
  <si>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</si>
  <si>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</si>
  <si>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</si>
  <si>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</si>
  <si>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</si>
  <si>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</si>
  <si>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</si>
  <si>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</si>
  <si>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</si>
  <si>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</si>
  <si>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</si>
  <si>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</si>
  <si>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</si>
  <si>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</si>
  <si>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</si>
  <si>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</si>
  <si>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</si>
  <si>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</si>
  <si>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</si>
  <si>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</si>
  <si>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</si>
  <si>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</si>
  <si>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</si>
  <si>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</si>
  <si>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</si>
  <si>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</si>
  <si>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</si>
  <si>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</si>
  <si>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</si>
  <si>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</si>
  <si>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</si>
  <si>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</si>
  <si>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</si>
  <si>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</si>
  <si>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</si>
  <si>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</si>
  <si>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</si>
  <si>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</si>
  <si>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</si>
  <si>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</si>
  <si>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</si>
  <si>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</si>
  <si>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</si>
  <si>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</si>
  <si>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</si>
  <si>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</si>
  <si>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</si>
  <si>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</si>
  <si>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</si>
  <si>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</si>
  <si>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</si>
  <si>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</si>
  <si>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</si>
  <si>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</si>
  <si>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</si>
  <si>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</si>
  <si>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</si>
  <si>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</si>
  <si>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</si>
  <si>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</si>
  <si>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</si>
  <si>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</si>
  <si>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</si>
  <si>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</si>
  <si>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</si>
  <si>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</si>
  <si>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</si>
  <si>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</si>
  <si>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</si>
  <si>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</si>
  <si>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</si>
  <si>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</si>
  <si>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</si>
  <si>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</si>
  <si>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</si>
  <si>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</si>
  <si>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</si>
  <si>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</si>
  <si>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</si>
  <si>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</si>
  <si>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</si>
  <si>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</si>
  <si>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</si>
  <si>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</si>
  <si>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</si>
  <si>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</si>
  <si>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</si>
  <si>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</si>
  <si>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</si>
  <si>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</si>
  <si>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</si>
  <si>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</si>
  <si>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</si>
  <si>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</si>
  <si>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</si>
  <si>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</si>
  <si>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</si>
  <si>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</si>
  <si>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</si>
  <si>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</si>
  <si>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</si>
  <si>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</si>
  <si>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</si>
  <si>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</si>
  <si>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</si>
  <si>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</si>
  <si>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</si>
  <si>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</si>
  <si>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</si>
  <si>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</si>
  <si>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</si>
  <si>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</si>
  <si>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</si>
  <si>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</si>
  <si>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</si>
  <si>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</si>
  <si>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</si>
  <si>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</si>
  <si>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</si>
  <si>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</si>
  <si>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</si>
  <si>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</si>
  <si>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</si>
  <si>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</si>
  <si>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</si>
  <si>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</si>
  <si>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</si>
  <si>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</si>
  <si>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</si>
  <si>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</si>
  <si>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</si>
  <si>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</si>
  <si>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</si>
  <si>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</si>
  <si>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</si>
  <si>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</si>
  <si>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</si>
  <si>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</si>
  <si>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</si>
  <si>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</si>
  <si>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</si>
  <si>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</si>
  <si>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</si>
  <si>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</si>
  <si>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</si>
  <si>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</si>
  <si>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</si>
  <si>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</si>
  <si>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</si>
  <si>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</si>
  <si>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</si>
  <si>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</si>
  <si>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</si>
  <si>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</si>
  <si>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</si>
  <si>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</si>
  <si>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</si>
  <si>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</si>
  <si>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</si>
  <si>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</si>
  <si>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</si>
  <si>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</si>
  <si>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</si>
  <si>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</si>
  <si>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</si>
  <si>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</si>
  <si>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</si>
  <si>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</si>
  <si>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</si>
  <si>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</si>
  <si>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</si>
  <si>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</si>
  <si>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</si>
  <si>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</si>
  <si>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</si>
  <si>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</si>
  <si>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</si>
  <si>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</si>
  <si>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</si>
  <si>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</si>
  <si>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</si>
  <si>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</si>
  <si>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</si>
  <si>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</si>
  <si>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</si>
  <si>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</si>
  <si>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</si>
  <si>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</si>
  <si>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</si>
  <si>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</si>
  <si>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</si>
  <si>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</si>
  <si>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</si>
  <si>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</si>
  <si>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</si>
  <si>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</si>
  <si>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</si>
  <si>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</si>
  <si>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</si>
  <si>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</si>
  <si>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</si>
  <si>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</si>
  <si>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</si>
  <si>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</si>
  <si>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</si>
  <si>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</si>
  <si>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</si>
  <si>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</si>
  <si>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</si>
  <si>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</si>
  <si>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</si>
  <si>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</si>
  <si>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</si>
  <si>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</si>
  <si>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</si>
  <si>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</si>
  <si>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</si>
  <si>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</si>
  <si>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</si>
  <si>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</si>
  <si>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</si>
  <si>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</si>
  <si>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</si>
  <si>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</si>
  <si>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</si>
  <si>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</si>
  <si>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</si>
  <si>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</si>
  <si>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</si>
  <si>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</si>
  <si>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</si>
  <si>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</si>
  <si>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</si>
  <si>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</si>
  <si>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</si>
  <si>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</si>
  <si>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</si>
  <si>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</si>
  <si>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</si>
  <si>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</si>
  <si>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</si>
  <si>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</si>
  <si>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</si>
  <si>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</si>
  <si>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</si>
  <si>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</si>
  <si>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</si>
  <si>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</si>
  <si>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</si>
  <si>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</si>
  <si>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</si>
  <si>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</si>
  <si>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</si>
  <si>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</si>
  <si>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</si>
  <si>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</si>
  <si>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</si>
  <si>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</si>
  <si>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</si>
  <si>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</si>
  <si>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</si>
  <si>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</si>
  <si>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</si>
  <si>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</si>
  <si>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</si>
  <si>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</si>
  <si>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</si>
  <si>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</si>
  <si>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</si>
  <si>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</si>
  <si>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</si>
  <si>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</si>
  <si>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</si>
  <si>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</si>
  <si>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</si>
  <si>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</si>
  <si>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</si>
  <si>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</si>
  <si>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</si>
  <si>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</si>
  <si>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</si>
  <si>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</si>
  <si>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</si>
  <si>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</si>
  <si>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</si>
  <si>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</si>
  <si>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</si>
  <si>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</si>
  <si>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</si>
  <si>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</si>
  <si>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</si>
  <si>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</si>
  <si>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</si>
  <si>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</si>
  <si>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</si>
  <si>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</si>
  <si>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</si>
  <si>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</si>
  <si>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</si>
  <si>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</si>
  <si>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</si>
  <si>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</si>
  <si>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</si>
  <si>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</si>
  <si>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</si>
  <si>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</si>
  <si>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</si>
  <si>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</si>
  <si>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</si>
  <si>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</si>
  <si>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</si>
  <si>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</si>
  <si>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</si>
  <si>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</si>
  <si>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</si>
  <si>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</si>
  <si>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</si>
  <si>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</si>
  <si>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</si>
  <si>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</si>
  <si>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</si>
  <si>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</si>
  <si>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</si>
  <si>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</si>
  <si>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</si>
  <si>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</si>
  <si>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</si>
  <si>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</si>
  <si>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</si>
  <si>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</si>
  <si>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</si>
  <si>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</si>
  <si>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</si>
  <si>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</si>
  <si>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</si>
  <si>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</si>
  <si>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</si>
  <si>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</si>
  <si>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</si>
  <si>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</si>
  <si>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</si>
  <si>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</si>
  <si>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</si>
  <si>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</si>
  <si>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</si>
  <si>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</si>
  <si>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</si>
  <si>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</si>
  <si>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</si>
  <si>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</si>
  <si>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</si>
  <si>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</si>
  <si>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</si>
  <si>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</si>
  <si>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</si>
  <si>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</si>
  <si>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</si>
  <si>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</si>
  <si>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</si>
  <si>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</si>
  <si>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</si>
  <si>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</si>
  <si>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</si>
  <si>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</si>
  <si>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</si>
  <si>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</si>
  <si>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</si>
  <si>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</si>
  <si>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</si>
  <si>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</si>
  <si>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</si>
  <si>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</si>
  <si>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</si>
  <si>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</si>
  <si>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</si>
  <si>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</si>
  <si>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</si>
  <si>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</si>
  <si>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</si>
  <si>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</si>
  <si>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</si>
  <si>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</si>
  <si>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</si>
  <si>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</si>
  <si>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</si>
  <si>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</si>
  <si>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</si>
  <si>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</si>
  <si>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</si>
  <si>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</si>
  <si>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</si>
  <si>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</si>
  <si>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</si>
  <si>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</si>
  <si>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</si>
  <si>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</si>
  <si>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</si>
  <si>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</si>
  <si>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</si>
  <si>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</si>
  <si>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</si>
  <si>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</si>
  <si>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</si>
  <si>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</si>
  <si>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</si>
  <si>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</si>
  <si>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</si>
  <si>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</si>
  <si>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</si>
  <si>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</si>
  <si>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</si>
  <si>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</si>
  <si>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</si>
  <si>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</si>
  <si>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</si>
  <si>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</si>
  <si>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</si>
  <si>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</si>
  <si>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</si>
  <si>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</si>
  <si>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</si>
  <si>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</si>
  <si>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</si>
  <si>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</si>
  <si>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</si>
  <si>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</si>
  <si>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</si>
  <si>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</si>
  <si>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</si>
  <si>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</si>
  <si>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</si>
  <si>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</si>
  <si>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</si>
  <si>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</si>
  <si>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</si>
  <si>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</si>
  <si>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</si>
  <si>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</si>
  <si>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</si>
  <si>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</si>
  <si>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</si>
  <si>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</si>
  <si>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</si>
  <si>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</si>
  <si>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</si>
  <si>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</si>
  <si>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</si>
  <si>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</si>
  <si>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</si>
  <si>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</si>
  <si>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</si>
  <si>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</si>
  <si>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</si>
  <si>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</si>
  <si>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</si>
  <si>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</si>
  <si>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</si>
  <si>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</si>
  <si>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</si>
  <si>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</si>
  <si>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</si>
  <si>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</si>
  <si>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</si>
  <si>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</si>
  <si>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</si>
  <si>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</si>
  <si>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</si>
  <si>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</si>
  <si>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</si>
  <si>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</si>
  <si>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</si>
  <si>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</si>
  <si>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</si>
  <si>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</si>
  <si>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</si>
  <si>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</si>
  <si>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</si>
  <si>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</si>
  <si>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</si>
  <si>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</si>
  <si>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</si>
  <si>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</si>
  <si>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</si>
  <si>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</si>
  <si>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</si>
  <si>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</si>
  <si>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</si>
  <si>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</si>
  <si>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</si>
  <si>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</si>
  <si>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</si>
  <si>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</si>
  <si>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</si>
  <si>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</si>
  <si>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</si>
  <si>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</si>
  <si>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</si>
  <si>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</si>
  <si>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</si>
  <si>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</si>
  <si>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</si>
  <si>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</si>
  <si>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</si>
  <si>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</si>
  <si>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</si>
  <si>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</si>
  <si>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</si>
  <si>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</si>
  <si>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</si>
  <si>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</si>
  <si>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</si>
  <si>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</si>
  <si>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</si>
  <si>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</si>
  <si>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</si>
  <si>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</si>
  <si>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</si>
  <si>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</si>
  <si>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</si>
  <si>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</si>
  <si>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</si>
  <si>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</si>
  <si>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</si>
  <si>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</si>
  <si>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</si>
  <si>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</si>
  <si>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</si>
  <si>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</si>
  <si>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</si>
  <si>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</si>
  <si>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</si>
  <si>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</si>
  <si>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</si>
  <si>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</si>
  <si>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</si>
  <si>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</si>
  <si>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</si>
  <si>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</si>
  <si>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</si>
  <si>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</si>
  <si>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</si>
  <si>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</si>
  <si>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</si>
  <si>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</si>
  <si>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</si>
  <si>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</si>
  <si>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</si>
  <si>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</si>
  <si>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</si>
  <si>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</si>
  <si>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</si>
  <si>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</si>
  <si>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</si>
  <si>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</si>
  <si>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</si>
  <si>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</si>
  <si>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</si>
  <si>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</si>
  <si>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</si>
  <si>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</si>
  <si>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</si>
  <si>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</si>
  <si>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</si>
  <si>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</si>
  <si>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</si>
  <si>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</si>
  <si>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</si>
  <si>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</si>
  <si>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</si>
  <si>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</si>
  <si>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</si>
  <si>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</si>
  <si>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</si>
  <si>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</si>
  <si>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</si>
  <si>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</si>
  <si>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</si>
  <si>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</si>
  <si>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</si>
  <si>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</si>
  <si>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</si>
  <si>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</si>
  <si>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</si>
  <si>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</si>
  <si>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</si>
  <si>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</si>
  <si>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</si>
  <si>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</si>
  <si>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</si>
  <si>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</si>
  <si>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</si>
  <si>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</si>
  <si>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</si>
  <si>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</si>
  <si>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</si>
  <si>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</si>
  <si>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</si>
  <si>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</si>
  <si>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</si>
  <si>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</si>
  <si>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</si>
  <si>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</si>
  <si>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</si>
  <si>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</si>
  <si>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</si>
  <si>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</si>
  <si>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</si>
  <si>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</si>
  <si>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</si>
  <si>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</si>
  <si>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</si>
  <si>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</si>
  <si>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</si>
  <si>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</si>
  <si>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</si>
  <si>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</si>
  <si>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</si>
  <si>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</si>
  <si>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</si>
  <si>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</si>
  <si>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</si>
  <si>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</si>
  <si>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</si>
  <si>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</si>
  <si>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</si>
  <si>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</si>
  <si>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</si>
  <si>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</si>
  <si>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</si>
  <si>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</si>
  <si>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</si>
  <si>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</si>
  <si>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</si>
  <si>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</si>
  <si>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</si>
  <si>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</si>
  <si>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</si>
  <si>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</si>
  <si>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</si>
  <si>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</si>
  <si>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</si>
  <si>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</si>
  <si>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</si>
  <si>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</si>
  <si>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</si>
  <si>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</si>
  <si>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</si>
  <si>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</si>
  <si>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</si>
  <si>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</si>
  <si>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</si>
  <si>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</si>
  <si>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</si>
  <si>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</si>
  <si>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</si>
  <si>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</si>
  <si>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</si>
  <si>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</si>
  <si>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</si>
  <si>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</si>
  <si>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</si>
  <si>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</si>
  <si>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</si>
  <si>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</si>
  <si>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</si>
  <si>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</si>
  <si>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</si>
  <si>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</si>
  <si>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</si>
  <si>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</si>
  <si>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</si>
  <si>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</si>
  <si>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</si>
  <si>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</si>
  <si>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</si>
  <si>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</si>
  <si>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</si>
  <si>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</si>
  <si>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</si>
  <si>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</si>
  <si>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</si>
  <si>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</si>
  <si>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</si>
  <si>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</si>
  <si>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</si>
  <si>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</si>
  <si>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</si>
  <si>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</si>
  <si>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</si>
  <si>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</si>
  <si>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</si>
  <si>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</si>
  <si>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</si>
  <si>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</si>
  <si>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</si>
  <si>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</si>
  <si>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</si>
  <si>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</si>
  <si>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</si>
  <si>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</si>
  <si>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</si>
  <si>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</si>
  <si>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</si>
  <si>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</si>
  <si>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</si>
  <si>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</si>
  <si>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</si>
  <si>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</si>
  <si>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</si>
  <si>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</si>
  <si>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</si>
  <si>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</si>
  <si>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</si>
  <si>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</si>
  <si>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</si>
  <si>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</si>
  <si>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</si>
  <si>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</si>
  <si>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</si>
  <si>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</si>
  <si>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</si>
  <si>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</si>
  <si>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</si>
  <si>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</si>
  <si>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</si>
  <si>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</si>
  <si>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</si>
  <si>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</si>
  <si>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</si>
  <si>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</si>
  <si>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</si>
  <si>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</si>
  <si>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</si>
  <si>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</si>
  <si>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</si>
  <si>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</si>
  <si>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</si>
  <si>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</si>
  <si>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</si>
  <si>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</si>
  <si>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</si>
  <si>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</si>
  <si>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</si>
  <si>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</si>
  <si>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</si>
  <si>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</si>
  <si>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</si>
  <si>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</si>
  <si>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</si>
  <si>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</si>
  <si>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</si>
  <si>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</si>
  <si>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</si>
  <si>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</si>
  <si>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</si>
  <si>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</si>
  <si>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</si>
  <si>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</si>
  <si>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</si>
  <si>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</si>
  <si>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</si>
  <si>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</si>
  <si>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</si>
  <si>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</si>
  <si>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</si>
  <si>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</si>
  <si>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</si>
  <si>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</si>
  <si>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</si>
  <si>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</si>
  <si>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</si>
  <si>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</si>
  <si>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</si>
  <si>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</si>
  <si>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</si>
  <si>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</si>
  <si>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</si>
  <si>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</si>
  <si>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</si>
  <si>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</si>
  <si>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</si>
  <si>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</si>
  <si>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</si>
  <si>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</si>
  <si>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</si>
  <si>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</si>
  <si>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</si>
  <si>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</si>
  <si>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</si>
  <si>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</si>
  <si>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</si>
  <si>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</si>
  <si>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</si>
  <si>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</si>
  <si>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</si>
  <si>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</si>
  <si>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</si>
  <si>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</si>
  <si>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</si>
  <si>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</si>
  <si>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</si>
  <si>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</si>
  <si>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</si>
  <si>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</si>
  <si>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</si>
  <si>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</si>
  <si>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</si>
  <si>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</si>
  <si>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</si>
  <si>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</si>
  <si>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</si>
  <si>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</si>
  <si>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</si>
  <si>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</si>
  <si>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</si>
  <si>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</si>
  <si>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</si>
  <si>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</si>
  <si>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</si>
  <si>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</si>
  <si>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</si>
  <si>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</si>
  <si>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</si>
  <si>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</si>
  <si>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</si>
  <si>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</si>
  <si>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</si>
  <si>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</si>
  <si>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</si>
  <si>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</si>
  <si>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</si>
  <si>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</si>
  <si>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</si>
  <si>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</si>
  <si>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</si>
  <si>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</si>
  <si>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</si>
  <si>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</si>
  <si>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</si>
  <si>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</si>
  <si>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</si>
  <si>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</si>
  <si>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</si>
  <si>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</si>
  <si>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</si>
  <si>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</si>
  <si>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</si>
  <si>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</si>
  <si>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</si>
  <si>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</si>
  <si>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</si>
  <si>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</si>
  <si>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</si>
  <si>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</si>
  <si>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</si>
  <si>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</si>
  <si>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</si>
  <si>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</si>
  <si>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</si>
  <si>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</si>
  <si>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</si>
  <si>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</si>
  <si>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</si>
  <si>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</si>
  <si>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</si>
  <si>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</si>
  <si>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</si>
  <si>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</si>
  <si>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</si>
  <si>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</si>
  <si>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</si>
  <si>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</si>
  <si>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</si>
  <si>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</si>
  <si>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</si>
  <si>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</si>
  <si>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</si>
  <si>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</si>
  <si>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</si>
  <si>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</si>
  <si>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</si>
  <si>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</si>
  <si>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</si>
  <si>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</si>
  <si>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</si>
  <si>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</si>
  <si>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</si>
  <si>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</si>
  <si>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</si>
  <si>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</si>
  <si>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</si>
  <si>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</si>
  <si>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</si>
  <si>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</si>
  <si>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</si>
  <si>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</si>
  <si>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</si>
  <si>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</si>
  <si>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</si>
  <si>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</si>
  <si>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</si>
  <si>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</si>
  <si>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</si>
  <si>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</si>
  <si>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</si>
  <si>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</si>
  <si>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</si>
  <si>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</si>
  <si>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</si>
  <si>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</si>
  <si>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</si>
  <si>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</si>
  <si>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</si>
  <si>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</si>
  <si>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</si>
  <si>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</si>
  <si>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</si>
  <si>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</si>
  <si>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</si>
  <si>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</si>
  <si>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</si>
  <si>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</si>
  <si>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</si>
  <si>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</si>
  <si>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</si>
  <si>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</si>
  <si>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</si>
  <si>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</si>
  <si>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</si>
  <si>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</si>
  <si>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</si>
  <si>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</si>
  <si>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</si>
  <si>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</si>
  <si>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</si>
  <si>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</si>
  <si>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</si>
  <si>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</si>
  <si>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</si>
  <si>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</si>
  <si>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</si>
  <si>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</si>
  <si>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</si>
  <si>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</si>
  <si>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</si>
  <si>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</si>
  <si>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</si>
  <si>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</si>
  <si>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</si>
  <si>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</si>
  <si>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</si>
  <si>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</si>
  <si>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</si>
  <si>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</si>
  <si>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</si>
  <si>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</si>
  <si>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</si>
  <si>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</si>
  <si>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</si>
  <si>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</si>
  <si>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</si>
  <si>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</si>
  <si>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</si>
  <si>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</si>
  <si>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</si>
  <si>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</si>
  <si>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</si>
  <si>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</si>
  <si>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</si>
  <si>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</si>
  <si>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</si>
  <si>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</si>
  <si>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</si>
  <si>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</si>
  <si>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</si>
  <si>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</si>
  <si>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</si>
  <si>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</si>
  <si>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</si>
  <si>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</si>
  <si>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</si>
  <si>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</si>
  <si>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</si>
  <si>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</si>
  <si>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</si>
  <si>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</si>
  <si>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</si>
  <si>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</si>
  <si>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</si>
  <si>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</si>
  <si>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</si>
  <si>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</si>
  <si>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</si>
  <si>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</si>
  <si>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</si>
  <si>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</si>
  <si>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</si>
  <si>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</si>
  <si>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</si>
  <si>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</si>
  <si>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</si>
  <si>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</si>
  <si>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</si>
  <si>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</si>
  <si>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</si>
  <si>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</si>
  <si>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</si>
  <si>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</si>
  <si>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</si>
  <si>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</si>
  <si>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</si>
  <si>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</si>
  <si>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</si>
  <si>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</si>
  <si>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</si>
  <si>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</si>
  <si>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</si>
  <si>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</si>
  <si>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</si>
  <si>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</si>
  <si>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</si>
  <si>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</si>
  <si>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</si>
  <si>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</si>
  <si>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</si>
  <si>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</si>
  <si>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</si>
  <si>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</si>
  <si>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</si>
  <si>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</si>
  <si>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</si>
  <si>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</si>
  <si>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</si>
  <si>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</si>
  <si>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</si>
  <si>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</si>
  <si>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</si>
  <si>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</si>
  <si>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</si>
  <si>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</si>
  <si>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</si>
  <si>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</si>
  <si>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</si>
  <si>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</si>
  <si>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</si>
  <si>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</si>
  <si>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</si>
  <si>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</si>
  <si>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</si>
  <si>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</si>
  <si>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</si>
  <si>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</si>
  <si>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</si>
  <si>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</si>
  <si>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</si>
  <si>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</si>
  <si>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</si>
  <si>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</si>
  <si>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</si>
  <si>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</si>
  <si>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</si>
  <si>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</si>
  <si>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</si>
  <si>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</si>
  <si>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</si>
  <si>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</si>
  <si>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</si>
  <si>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</si>
  <si>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</si>
  <si>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</si>
  <si>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</si>
  <si>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</si>
  <si>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</si>
  <si>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</si>
  <si>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</si>
  <si>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</si>
  <si>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</si>
  <si>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</si>
  <si>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</si>
  <si>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</si>
  <si>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</si>
  <si>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</si>
  <si>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</si>
  <si>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</si>
  <si>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</si>
  <si>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</si>
  <si>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</si>
  <si>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</si>
  <si>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</si>
  <si>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</si>
  <si>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</si>
  <si>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</si>
  <si>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</si>
  <si>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</si>
  <si>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</si>
  <si>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</si>
  <si>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</si>
  <si>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</si>
  <si>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</si>
  <si>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</si>
  <si>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</si>
  <si>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</si>
  <si>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</si>
  <si>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</si>
  <si>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</si>
  <si>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</si>
  <si>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</si>
  <si>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</si>
  <si>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</si>
  <si>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</si>
  <si>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</si>
  <si>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</si>
  <si>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</si>
  <si>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</si>
  <si>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</si>
  <si>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</si>
  <si>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</si>
  <si>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</si>
  <si>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</si>
  <si>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</si>
  <si>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</si>
  <si>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</si>
  <si>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</si>
  <si>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</si>
  <si>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</si>
  <si>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</si>
  <si>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</si>
  <si>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</si>
  <si>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</si>
  <si>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</si>
  <si>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</si>
  <si>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</si>
  <si>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</si>
  <si>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</si>
  <si>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</si>
  <si>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</si>
  <si>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</si>
  <si>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</si>
  <si>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</si>
  <si>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</si>
  <si>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</si>
  <si>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</si>
  <si>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</si>
  <si>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</si>
  <si>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</si>
  <si>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</si>
  <si>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</si>
  <si>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</si>
  <si>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</si>
  <si>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</si>
  <si>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</si>
  <si>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</si>
  <si>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</si>
  <si>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</si>
  <si>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</si>
  <si>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</si>
  <si>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</si>
  <si>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</si>
  <si>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</si>
  <si>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</si>
  <si>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</si>
  <si>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</si>
  <si>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</si>
  <si>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</si>
  <si>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</si>
  <si>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</si>
  <si>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</si>
  <si>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</si>
  <si>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</si>
  <si>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</si>
  <si>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</si>
  <si>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</si>
  <si>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</si>
  <si>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</si>
  <si>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</si>
  <si>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</si>
  <si>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</si>
  <si>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</si>
  <si>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</si>
  <si>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</si>
  <si>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</si>
  <si>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</si>
  <si>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</si>
  <si>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</si>
  <si>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</si>
  <si>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</si>
  <si>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</si>
  <si>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</si>
  <si>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</si>
  <si>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</si>
  <si>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</si>
  <si>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</si>
  <si>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</si>
  <si>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</si>
  <si>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</si>
  <si>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</si>
  <si>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</si>
  <si>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</si>
  <si>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</si>
  <si>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</si>
  <si>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</si>
  <si>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</si>
  <si>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</si>
  <si>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</si>
  <si>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</si>
  <si>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</si>
  <si>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</si>
  <si>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</si>
  <si>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</si>
  <si>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</si>
  <si>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</si>
  <si>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</si>
  <si>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</si>
  <si>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</si>
  <si>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</si>
  <si>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</si>
  <si>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</si>
  <si>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</si>
  <si>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</si>
  <si>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</si>
  <si>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</si>
  <si>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</si>
  <si>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</si>
  <si>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</si>
  <si>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</si>
  <si>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</si>
  <si>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</si>
  <si>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</si>
  <si>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</si>
  <si>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</si>
  <si>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</si>
  <si>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</si>
  <si>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</si>
  <si>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</si>
  <si>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</si>
  <si>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</si>
  <si>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</si>
  <si>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</si>
  <si>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</si>
  <si>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</si>
  <si>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</si>
  <si>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</si>
  <si>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</si>
  <si>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</si>
  <si>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</si>
  <si>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</si>
  <si>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</si>
  <si>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</si>
  <si>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</si>
  <si>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</si>
  <si>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</si>
  <si>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</si>
  <si>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</si>
  <si>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</si>
  <si>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</si>
  <si>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</si>
  <si>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</si>
  <si>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</si>
  <si>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</si>
  <si>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</si>
  <si>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</si>
  <si>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</si>
  <si>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</si>
  <si>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</si>
  <si>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</si>
  <si>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</si>
  <si>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</si>
  <si>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</si>
  <si>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</si>
  <si>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</si>
  <si>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</si>
  <si>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</si>
  <si>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</si>
  <si>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</si>
  <si>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</si>
  <si>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</si>
  <si>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</si>
  <si>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</si>
  <si>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</si>
  <si>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</si>
  <si>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</si>
  <si>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</si>
  <si>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</si>
  <si>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</si>
  <si>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</si>
  <si>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</si>
  <si>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</si>
  <si>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</si>
  <si>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</si>
  <si>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</si>
  <si>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</si>
  <si>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</si>
  <si>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</si>
  <si>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</si>
  <si>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</si>
  <si>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</si>
  <si>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</si>
  <si>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</si>
  <si>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</si>
  <si>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</si>
  <si>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</si>
  <si>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</si>
  <si>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</si>
  <si>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</si>
  <si>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</si>
  <si>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</si>
  <si>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</si>
  <si>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</si>
  <si>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</si>
  <si>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</si>
  <si>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</si>
  <si>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</si>
  <si>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</si>
  <si>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</si>
  <si>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</si>
  <si>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</si>
  <si>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</si>
  <si>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</si>
  <si>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</si>
  <si>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</si>
  <si>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</si>
  <si>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</si>
  <si>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</si>
  <si>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</si>
  <si>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</si>
  <si>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</si>
  <si>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</si>
  <si>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</si>
  <si>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</si>
  <si>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</si>
  <si>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</si>
  <si>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</si>
  <si>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</si>
  <si>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</si>
  <si>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</si>
  <si>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</si>
  <si>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</si>
  <si>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</si>
  <si>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</si>
  <si>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</si>
  <si>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</si>
  <si>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</si>
  <si>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</si>
  <si>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</si>
  <si>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</si>
  <si>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</si>
  <si>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</si>
  <si>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</si>
  <si>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</si>
  <si>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</si>
  <si>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</si>
  <si>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</si>
  <si>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</si>
  <si>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</si>
  <si>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</si>
  <si>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</si>
  <si>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</si>
  <si>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</si>
  <si>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</si>
  <si>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</si>
  <si>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</si>
  <si>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</si>
  <si>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</si>
  <si>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</si>
  <si>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</si>
  <si>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</si>
  <si>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</si>
  <si>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</si>
  <si>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</si>
  <si>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</si>
  <si>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</si>
  <si>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</si>
  <si>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</si>
  <si>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</si>
  <si>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</si>
  <si>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</si>
  <si>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</si>
  <si>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</si>
  <si>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</si>
  <si>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</si>
  <si>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</si>
  <si>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</si>
  <si>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</si>
  <si>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</si>
  <si>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</si>
  <si>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</si>
  <si>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</si>
  <si>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</si>
  <si>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</si>
  <si>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</si>
  <si>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</si>
  <si>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</si>
  <si>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</si>
  <si>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</si>
  <si>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</si>
  <si>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</si>
  <si>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</si>
  <si>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</si>
  <si>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</si>
  <si>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</si>
  <si>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</si>
  <si>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</si>
  <si>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</si>
  <si>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</si>
  <si>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</si>
  <si>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</si>
  <si>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</si>
  <si>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</si>
  <si>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</si>
  <si>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</si>
  <si>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</si>
  <si>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</si>
  <si>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</si>
  <si>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</si>
  <si>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</si>
  <si>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</si>
  <si>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</si>
  <si>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</si>
  <si>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</si>
  <si>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</si>
  <si>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</si>
  <si>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</si>
  <si>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</si>
  <si>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</si>
  <si>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</si>
  <si>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</si>
  <si>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</si>
  <si>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</si>
  <si>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</si>
  <si>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</si>
  <si>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</si>
  <si>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</si>
  <si>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</si>
  <si>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</si>
  <si>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</si>
  <si>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</si>
  <si>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</si>
  <si>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</si>
  <si>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</si>
  <si>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</si>
  <si>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</si>
  <si>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</si>
  <si>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</si>
  <si>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</si>
  <si>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</si>
  <si>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</si>
  <si>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</si>
  <si>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</si>
  <si>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</si>
  <si>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</si>
  <si>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</si>
  <si>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</si>
  <si>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</si>
  <si>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</si>
  <si>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</si>
  <si>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</si>
  <si>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</si>
  <si>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</si>
  <si>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</si>
  <si>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</si>
  <si>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</si>
  <si>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</si>
  <si>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</si>
  <si>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</si>
  <si>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</si>
  <si>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</si>
  <si>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</si>
  <si>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</si>
  <si>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</si>
  <si>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</si>
  <si>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</si>
  <si>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</si>
  <si>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</si>
  <si>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</si>
  <si>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</si>
  <si>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</si>
  <si>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</si>
  <si>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</si>
  <si>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</si>
  <si>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</si>
  <si>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</si>
  <si>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</si>
  <si>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</si>
  <si>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</si>
  <si>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</si>
  <si>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</si>
  <si>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</si>
  <si>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</si>
  <si>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</si>
  <si>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</si>
  <si>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</si>
  <si>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</si>
  <si>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</si>
  <si>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</si>
  <si>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</si>
  <si>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</si>
  <si>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</si>
  <si>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</si>
  <si>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</si>
  <si>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</si>
  <si>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</si>
  <si>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</si>
  <si>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</si>
  <si>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</si>
  <si>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</si>
  <si>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</si>
  <si>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</si>
  <si>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</si>
  <si>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</si>
  <si>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</si>
  <si>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</si>
  <si>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</si>
  <si>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</si>
  <si>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</si>
  <si>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</si>
  <si>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</si>
  <si>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</si>
  <si>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</si>
  <si>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</si>
  <si>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</si>
  <si>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</si>
  <si>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</si>
  <si>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</si>
  <si>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</si>
  <si>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</si>
  <si>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</si>
  <si>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</si>
  <si>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</si>
  <si>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</si>
  <si>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</si>
  <si>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</si>
  <si>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</si>
  <si>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</si>
  <si>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</si>
  <si>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</si>
  <si>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</si>
  <si>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</si>
  <si>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</si>
  <si>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</si>
  <si>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</si>
  <si>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</si>
  <si>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</si>
  <si>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</si>
  <si>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</si>
  <si>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</si>
  <si>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</si>
  <si>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</si>
  <si>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</si>
  <si>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</si>
  <si>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</si>
  <si>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</si>
  <si>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</si>
  <si>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</si>
  <si>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</si>
  <si>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</si>
  <si>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</si>
  <si>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</si>
  <si>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</si>
  <si>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</si>
  <si>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</si>
  <si>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</si>
  <si>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</si>
  <si>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</si>
  <si>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</si>
  <si>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</si>
  <si>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</si>
  <si>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</si>
  <si>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</si>
  <si>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</si>
  <si>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</si>
  <si>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</si>
  <si>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</si>
  <si>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</si>
  <si>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</si>
  <si>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</si>
  <si>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</si>
  <si>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</si>
  <si>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</si>
  <si>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</si>
  <si>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</si>
  <si>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</si>
  <si>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</si>
  <si>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</si>
  <si>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</si>
  <si>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</si>
  <si>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</si>
  <si>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</si>
  <si>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</si>
  <si>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</si>
  <si>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</si>
  <si>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</si>
  <si>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</si>
  <si>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</si>
  <si>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</si>
  <si>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</si>
  <si>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</si>
  <si>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</si>
  <si>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</si>
  <si>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</si>
  <si>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</si>
  <si>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</si>
  <si>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</si>
  <si>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</si>
  <si>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</si>
  <si>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</si>
  <si>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</si>
  <si>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</si>
  <si>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</si>
  <si>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</si>
  <si>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</si>
  <si>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</si>
  <si>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</si>
  <si>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</si>
  <si>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</si>
  <si>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</si>
  <si>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</si>
  <si>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</si>
  <si>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</si>
  <si>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</si>
  <si>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</si>
  <si>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</si>
  <si>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</si>
  <si>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</si>
  <si>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</si>
  <si>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</si>
  <si>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</si>
  <si>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</si>
  <si>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</si>
  <si>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</si>
  <si>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</si>
  <si>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</si>
  <si>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</si>
  <si>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</si>
  <si>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</si>
  <si>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</si>
  <si>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</si>
  <si>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</si>
  <si>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</si>
  <si>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</si>
  <si>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</si>
  <si>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</si>
  <si>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</si>
  <si>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</si>
  <si>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</si>
  <si>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</si>
  <si>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</si>
  <si>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</si>
  <si>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</si>
  <si>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</si>
  <si>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</si>
  <si>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</si>
  <si>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</si>
  <si>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</si>
  <si>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</si>
  <si>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</si>
  <si>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</si>
  <si>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</si>
  <si>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</si>
  <si>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</si>
  <si>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</si>
  <si>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</si>
  <si>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</si>
  <si>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</si>
  <si>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</si>
  <si>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</si>
  <si>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</si>
  <si>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</si>
  <si>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</si>
  <si>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</si>
  <si>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</si>
  <si>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</si>
  <si>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</si>
  <si>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</si>
  <si>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</si>
  <si>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</si>
  <si>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</si>
  <si>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</si>
  <si>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</si>
  <si>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</si>
  <si>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</si>
  <si>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</si>
  <si>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</si>
  <si>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</si>
  <si>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</si>
  <si>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</si>
  <si>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</si>
  <si>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</si>
  <si>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</si>
  <si>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</si>
  <si>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</si>
  <si>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</si>
  <si>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</si>
  <si>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</si>
  <si>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</si>
  <si>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</si>
  <si>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</si>
  <si>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</si>
  <si>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</si>
  <si>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</si>
  <si>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</si>
  <si>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</si>
  <si>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</si>
  <si>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</si>
  <si>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</si>
  <si>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</si>
  <si>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</si>
  <si>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</si>
  <si>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</si>
  <si>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</si>
  <si>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</si>
  <si>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</si>
  <si>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</si>
  <si>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</si>
  <si>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</si>
  <si>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</si>
  <si>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</si>
  <si>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</si>
  <si>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</si>
  <si>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</si>
  <si>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</si>
  <si>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</si>
  <si>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</si>
  <si>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</si>
  <si>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</si>
  <si>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</si>
  <si>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</si>
  <si>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</si>
  <si>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</si>
  <si>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</si>
  <si>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</si>
  <si>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</si>
  <si>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</si>
  <si>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</si>
  <si>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</si>
  <si>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</si>
  <si>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</si>
  <si>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</si>
  <si>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</si>
  <si>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</si>
  <si>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</si>
  <si>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</si>
  <si>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</si>
  <si>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</si>
  <si>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</si>
  <si>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</si>
  <si>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</si>
  <si>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</si>
  <si>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</si>
  <si>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</si>
  <si>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</si>
  <si>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</si>
  <si>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</si>
  <si>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</si>
  <si>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</si>
  <si>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</si>
  <si>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</si>
  <si>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</si>
  <si>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</si>
  <si>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</si>
  <si>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</si>
  <si>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</si>
  <si>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</si>
  <si>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</si>
  <si>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</si>
  <si>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</si>
  <si>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</si>
  <si>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</si>
  <si>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</si>
  <si>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</si>
  <si>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</si>
  <si>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</si>
  <si>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</si>
  <si>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</si>
  <si>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</si>
  <si>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</si>
  <si>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</si>
  <si>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</si>
  <si>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</si>
  <si>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</si>
  <si>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</si>
  <si>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</si>
  <si>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</si>
  <si>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</si>
  <si>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</si>
  <si>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</si>
  <si>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</si>
  <si>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</si>
  <si>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</si>
  <si>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</si>
  <si>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</si>
  <si>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</si>
  <si>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</si>
  <si>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</si>
  <si>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</si>
  <si>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</si>
  <si>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</si>
  <si>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</si>
  <si>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</si>
  <si>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</si>
  <si>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</si>
  <si>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</si>
  <si>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</si>
  <si>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</si>
  <si>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</si>
  <si>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</si>
  <si>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</si>
  <si>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</si>
  <si>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</si>
  <si>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</si>
  <si>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</si>
  <si>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</si>
  <si>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</si>
  <si>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</si>
  <si>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</si>
  <si>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</si>
  <si>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</si>
  <si>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</si>
  <si>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</si>
  <si>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</si>
  <si>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</si>
  <si>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</si>
  <si>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</si>
  <si>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</si>
  <si>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</si>
  <si>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</si>
  <si>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</si>
  <si>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</si>
  <si>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</si>
  <si>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</si>
  <si>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</si>
  <si>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</si>
  <si>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</si>
  <si>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</si>
  <si>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</si>
  <si>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</si>
  <si>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</si>
  <si>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</si>
  <si>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</si>
  <si>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</si>
  <si>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</si>
  <si>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</si>
  <si>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</si>
  <si>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</si>
  <si>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</si>
  <si>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</si>
  <si>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</si>
  <si>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</si>
  <si>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</si>
  <si>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</si>
  <si>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</si>
  <si>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</si>
  <si>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</si>
  <si>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</si>
  <si>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</si>
  <si>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</si>
  <si>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</si>
  <si>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</si>
  <si>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</si>
  <si>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</si>
  <si>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</si>
  <si>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</si>
  <si>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</si>
  <si>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</si>
  <si>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</si>
  <si>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</si>
  <si>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</si>
  <si>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</si>
  <si>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</si>
  <si>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</si>
  <si>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</si>
  <si>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</si>
  <si>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</si>
  <si>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</si>
  <si>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</si>
  <si>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</si>
  <si>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</si>
  <si>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</si>
  <si>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</si>
  <si>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</si>
  <si>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</si>
  <si>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</si>
  <si>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</si>
  <si>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</si>
  <si>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</si>
  <si>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</si>
  <si>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</si>
  <si>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</si>
  <si>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</si>
  <si>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</si>
  <si>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</si>
  <si>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</si>
  <si>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</si>
  <si>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</si>
  <si>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</si>
  <si>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</si>
  <si>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</si>
  <si>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</si>
  <si>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</si>
  <si>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</si>
  <si>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</si>
  <si>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</si>
  <si>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</si>
  <si>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</si>
  <si>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</si>
  <si>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</si>
  <si>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</si>
  <si>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</si>
  <si>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</si>
  <si>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</si>
  <si>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</si>
  <si>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</si>
  <si>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</si>
  <si>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</si>
  <si>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</si>
  <si>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</si>
  <si>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</si>
  <si>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</si>
  <si>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</si>
  <si>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</si>
  <si>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</si>
  <si>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</si>
  <si>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</si>
  <si>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</si>
  <si>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</si>
  <si>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</si>
  <si>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</si>
  <si>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</si>
  <si>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</si>
  <si>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</si>
  <si>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</si>
  <si>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</si>
  <si>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</si>
  <si>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</si>
  <si>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</si>
  <si>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</si>
  <si>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</si>
  <si>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</si>
  <si>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</si>
  <si>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</si>
  <si>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</si>
  <si>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</si>
  <si>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</si>
  <si>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</si>
  <si>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</si>
  <si>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</si>
  <si>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</si>
  <si>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</si>
  <si>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</si>
  <si>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</si>
  <si>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</si>
  <si>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</si>
  <si>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</si>
  <si>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</si>
  <si>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</si>
  <si>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</si>
  <si>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</si>
  <si>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</si>
  <si>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</si>
  <si>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</si>
  <si>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</si>
  <si>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</si>
  <si>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</si>
  <si>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</si>
  <si>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</si>
  <si>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</si>
  <si>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</si>
  <si>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</si>
  <si>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</si>
  <si>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</si>
  <si>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</si>
  <si>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</si>
  <si>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</si>
  <si>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</si>
  <si>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</si>
  <si>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</si>
  <si>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</si>
  <si>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</si>
  <si>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</si>
  <si>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</si>
  <si>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</si>
  <si>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</si>
  <si>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</si>
  <si>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</si>
  <si>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</si>
  <si>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</si>
  <si>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</si>
  <si>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</si>
  <si>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</si>
  <si>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</si>
  <si>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</si>
  <si>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</si>
  <si>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</si>
  <si>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</si>
  <si>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</si>
  <si>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</si>
  <si>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</si>
  <si>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</si>
  <si>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</si>
  <si>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</si>
  <si>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</si>
  <si>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</si>
  <si>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</si>
  <si>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</si>
  <si>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</si>
  <si>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</si>
  <si>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</si>
  <si>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</si>
  <si>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</si>
  <si>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</si>
  <si>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</si>
  <si>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</si>
  <si>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</si>
  <si>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</si>
  <si>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</si>
  <si>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</si>
  <si>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</si>
  <si>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</si>
  <si>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</si>
  <si>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</si>
  <si>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</si>
  <si>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</si>
  <si>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</si>
  <si>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</si>
  <si>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</si>
  <si>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</si>
  <si>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</si>
  <si>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</si>
  <si>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</si>
  <si>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</si>
  <si>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</si>
  <si>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</si>
  <si>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</si>
  <si>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</si>
  <si>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</si>
  <si>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</si>
  <si>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</si>
  <si>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</si>
  <si>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</si>
  <si>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</si>
  <si>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</si>
  <si>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</si>
  <si>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</si>
  <si>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</si>
  <si>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</si>
  <si>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</si>
  <si>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</si>
  <si>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</si>
  <si>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</si>
  <si>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</si>
  <si>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</si>
  <si>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</si>
  <si>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</si>
  <si>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</si>
  <si>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</si>
  <si>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</si>
  <si>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</si>
  <si>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</si>
  <si>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</si>
  <si>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</si>
  <si>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</si>
  <si>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</si>
  <si>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</si>
  <si>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</si>
  <si>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</si>
  <si>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</si>
  <si>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</si>
  <si>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</si>
  <si>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</si>
  <si>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</si>
  <si>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</si>
  <si>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</si>
  <si>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</si>
  <si>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</si>
  <si>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</si>
  <si>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</si>
  <si>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</si>
  <si>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</si>
  <si>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</si>
  <si>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</si>
  <si>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</si>
  <si>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</si>
  <si>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</si>
  <si>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</si>
  <si>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</si>
  <si>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</si>
  <si>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</si>
  <si>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</si>
  <si>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</si>
  <si>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</si>
  <si>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</si>
  <si>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</si>
  <si>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</si>
  <si>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</si>
  <si>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</si>
  <si>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</si>
  <si>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</si>
  <si>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</si>
  <si>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</si>
  <si>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</si>
  <si>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</si>
  <si>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</si>
  <si>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</si>
  <si>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</si>
  <si>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</si>
  <si>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</si>
  <si>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</si>
  <si>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</si>
  <si>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</si>
  <si>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</si>
  <si>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</si>
  <si>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</si>
  <si>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</si>
  <si>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</si>
  <si>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</si>
  <si>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</si>
  <si>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</si>
  <si>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</si>
  <si>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</si>
  <si>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</si>
  <si>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</si>
  <si>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</si>
  <si>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</si>
  <si>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</si>
  <si>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</si>
  <si>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</si>
  <si>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</si>
  <si>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</si>
  <si>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</si>
  <si>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</si>
  <si>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</si>
  <si>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</si>
  <si>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</si>
  <si>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</si>
  <si>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</si>
  <si>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</si>
  <si>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</si>
  <si>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</si>
  <si>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</si>
  <si>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</si>
  <si>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</si>
  <si>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</si>
  <si>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</si>
  <si>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</si>
  <si>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</si>
  <si>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</si>
  <si>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</si>
  <si>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</si>
  <si>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</si>
  <si>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</si>
  <si>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</si>
  <si>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</si>
  <si>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</si>
  <si>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</si>
  <si>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</si>
  <si>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</si>
  <si>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</si>
  <si>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</si>
  <si>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</si>
  <si>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</si>
  <si>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</si>
  <si>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</si>
  <si>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</si>
  <si>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</si>
  <si>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</si>
  <si>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</si>
  <si>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</si>
  <si>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</si>
  <si>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</si>
  <si>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</si>
  <si>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</si>
  <si>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</si>
  <si>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</si>
  <si>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</si>
  <si>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</si>
  <si>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</si>
  <si>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</si>
  <si>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</si>
  <si>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</si>
  <si>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</si>
  <si>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</si>
  <si>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</si>
  <si>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</si>
  <si>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</si>
  <si>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</si>
  <si>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</si>
  <si>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</si>
  <si>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</si>
  <si>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</si>
  <si>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</si>
  <si>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</si>
  <si>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</si>
  <si>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</si>
  <si>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</si>
  <si>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</si>
  <si>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</si>
  <si>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</si>
  <si>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</si>
  <si>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</si>
  <si>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</si>
  <si>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</si>
  <si>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</si>
  <si>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</si>
  <si>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</si>
  <si>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</si>
  <si>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</si>
  <si>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</si>
  <si>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</si>
  <si>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</si>
  <si>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</si>
  <si>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</si>
  <si>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</si>
  <si>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</si>
  <si>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</si>
  <si>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</si>
  <si>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</si>
  <si>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</si>
  <si>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</si>
  <si>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</si>
  <si>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</si>
  <si>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</si>
  <si>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</si>
  <si>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</si>
  <si>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</si>
  <si>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</si>
  <si>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</si>
  <si>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</si>
  <si>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</si>
  <si>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</si>
  <si>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</si>
  <si>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</si>
  <si>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</si>
  <si>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</si>
  <si>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</si>
  <si>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</si>
  <si>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</si>
  <si>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</si>
  <si>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</si>
  <si>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</si>
  <si>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</si>
  <si>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</si>
  <si>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</si>
  <si>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</si>
  <si>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</si>
  <si>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</si>
  <si>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</si>
  <si>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</si>
  <si>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</si>
  <si>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</si>
  <si>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</si>
  <si>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</si>
  <si>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</si>
  <si>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</si>
  <si>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</si>
  <si>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</si>
  <si>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</si>
  <si>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</si>
  <si>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</si>
  <si>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</si>
  <si>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</si>
  <si>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</si>
  <si>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</si>
  <si>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</si>
  <si>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</si>
  <si>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</si>
  <si>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</si>
  <si>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</si>
  <si>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</si>
  <si>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</si>
  <si>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</si>
  <si>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</si>
  <si>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</si>
  <si>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</si>
  <si>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</si>
  <si>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</si>
  <si>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</si>
  <si>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</si>
  <si>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</si>
  <si>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</si>
  <si>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</si>
  <si>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</si>
  <si>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</si>
  <si>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</si>
  <si>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</si>
  <si>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</si>
  <si>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</si>
  <si>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</si>
  <si>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</si>
  <si>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</si>
  <si>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</si>
  <si>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</si>
  <si>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</si>
  <si>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</si>
  <si>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</si>
  <si>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</si>
  <si>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</si>
  <si>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</si>
  <si>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</si>
  <si>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</si>
  <si>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</si>
  <si>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</si>
  <si>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</si>
  <si>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</si>
  <si>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</si>
  <si>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</si>
  <si>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</si>
  <si>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</si>
  <si>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</si>
  <si>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</si>
  <si>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</si>
  <si>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</si>
  <si>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</si>
  <si>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</si>
  <si>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</si>
  <si>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</si>
  <si>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</si>
  <si>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</si>
  <si>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</si>
  <si>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</si>
  <si>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</si>
  <si>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</si>
  <si>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</si>
  <si>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</si>
  <si>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</si>
  <si>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</si>
  <si>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</si>
  <si>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</si>
  <si>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</si>
  <si>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</si>
  <si>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</si>
  <si>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</si>
  <si>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</si>
  <si>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</si>
  <si>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</si>
  <si>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</si>
  <si>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</si>
  <si>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</si>
  <si>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</si>
  <si>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</si>
  <si>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</si>
  <si>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</si>
  <si>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</si>
  <si>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</si>
  <si>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</si>
  <si>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</si>
  <si>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</si>
  <si>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</si>
  <si>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</si>
  <si>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</si>
  <si>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</si>
  <si>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</si>
  <si>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</si>
  <si>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</si>
  <si>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</si>
  <si>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</si>
  <si>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</si>
  <si>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</si>
  <si>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</si>
  <si>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</si>
  <si>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</si>
  <si>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</si>
  <si>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</si>
  <si>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</si>
  <si>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</si>
  <si>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</si>
  <si>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</si>
  <si>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</si>
  <si>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</si>
  <si>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</si>
  <si>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</si>
  <si>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</si>
  <si>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</si>
  <si>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</si>
  <si>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</si>
  <si>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</si>
  <si>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</si>
  <si>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</si>
  <si>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</si>
  <si>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</si>
  <si>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</si>
  <si>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</si>
  <si>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</si>
  <si>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</si>
  <si>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</si>
  <si>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</si>
  <si>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</si>
  <si>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</si>
  <si>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</si>
  <si>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</si>
  <si>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</si>
  <si>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</si>
  <si>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</si>
  <si>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</si>
  <si>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</si>
  <si>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</si>
  <si>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</si>
  <si>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</si>
  <si>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</si>
  <si>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</si>
  <si>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</si>
  <si>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</si>
  <si>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</si>
  <si>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</si>
  <si>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</si>
  <si>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</si>
  <si>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</si>
  <si>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</si>
  <si>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</si>
  <si>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</si>
  <si>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</si>
  <si>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</si>
  <si>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</si>
  <si>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</si>
  <si>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</si>
  <si>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</si>
  <si>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</si>
  <si>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</si>
  <si>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</si>
  <si>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</si>
  <si>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</si>
  <si>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</si>
  <si>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</si>
  <si>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</si>
  <si>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</si>
  <si>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</si>
  <si>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</si>
  <si>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</si>
  <si>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</si>
  <si>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</si>
  <si>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</si>
  <si>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</si>
  <si>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</si>
  <si>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</si>
  <si>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</si>
  <si>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</si>
  <si>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</si>
  <si>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</si>
  <si>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</si>
  <si>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</si>
  <si>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</si>
  <si>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</si>
  <si>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</si>
  <si>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</si>
  <si>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</si>
  <si>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</si>
  <si>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</si>
  <si>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</si>
  <si>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</si>
  <si>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</si>
  <si>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</si>
  <si>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</si>
  <si>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</si>
  <si>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</si>
  <si>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</si>
  <si>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</si>
  <si>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</si>
  <si>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</si>
  <si>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</si>
  <si>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</si>
  <si>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</si>
  <si>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</si>
  <si>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</si>
  <si>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</si>
  <si>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</si>
  <si>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</si>
  <si>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</si>
  <si>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</si>
  <si>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</si>
  <si>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</si>
  <si>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</si>
  <si>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</si>
  <si>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</si>
  <si>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</si>
  <si>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</si>
  <si>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</si>
  <si>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</si>
  <si>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</si>
  <si>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</si>
  <si>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</si>
  <si>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</si>
  <si>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</si>
  <si>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</si>
  <si>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</si>
  <si>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</si>
  <si>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</si>
  <si>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</si>
  <si>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</si>
  <si>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</si>
  <si>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</si>
  <si>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</si>
  <si>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</si>
  <si>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</si>
  <si>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</si>
  <si>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</si>
  <si>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</si>
  <si>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</si>
  <si>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</si>
  <si>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</si>
  <si>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</si>
  <si>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</si>
  <si>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</si>
  <si>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</si>
  <si>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</si>
  <si>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</si>
  <si>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</si>
  <si>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</si>
  <si>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</si>
  <si>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</si>
  <si>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</si>
  <si>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</si>
  <si>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</si>
  <si>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</si>
  <si>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</si>
  <si>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</si>
  <si>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</si>
  <si>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</si>
  <si>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</si>
  <si>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</si>
  <si>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</si>
  <si>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</si>
  <si>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</si>
  <si>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</si>
  <si>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</si>
  <si>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</si>
  <si>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</si>
  <si>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</si>
  <si>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</si>
  <si>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</si>
  <si>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</si>
  <si>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</si>
  <si>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</si>
  <si>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</si>
  <si>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</si>
  <si>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</si>
  <si>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</si>
  <si>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</si>
  <si>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</si>
  <si>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</si>
  <si>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</si>
  <si>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</si>
  <si>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</si>
  <si>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</si>
  <si>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</si>
  <si>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</si>
  <si>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</si>
  <si>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</si>
  <si>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</si>
  <si>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</si>
  <si>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</si>
  <si>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</si>
  <si>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</si>
  <si>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</si>
  <si>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</si>
  <si>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</si>
  <si>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</si>
  <si>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</si>
  <si>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</si>
  <si>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</si>
  <si>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</si>
  <si>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</si>
  <si>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</si>
  <si>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</si>
  <si>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</si>
  <si>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</si>
  <si>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</si>
  <si>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</si>
  <si>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</si>
  <si>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</si>
  <si>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</si>
  <si>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</si>
  <si>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</si>
  <si>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</si>
  <si>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</si>
  <si>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</si>
  <si>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</si>
  <si>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</si>
  <si>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</si>
  <si>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</si>
  <si>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</si>
  <si>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</si>
  <si>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</si>
  <si>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</si>
  <si>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</si>
  <si>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</si>
  <si>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</si>
  <si>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</si>
  <si>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</si>
  <si>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</si>
  <si>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</si>
  <si>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</si>
  <si>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</si>
  <si>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</si>
  <si>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</si>
  <si>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</si>
  <si>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</si>
  <si>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</si>
  <si>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</si>
  <si>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</si>
  <si>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</si>
  <si>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</si>
  <si>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</si>
  <si>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</si>
  <si>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</si>
  <si>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</si>
  <si>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</si>
  <si>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</si>
  <si>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</si>
  <si>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</si>
  <si>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</si>
  <si>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</si>
  <si>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</si>
  <si>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</si>
  <si>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</si>
  <si>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</si>
  <si>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</si>
  <si>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</si>
  <si>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</si>
  <si>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</si>
  <si>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</si>
  <si>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</si>
  <si>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</si>
  <si>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</si>
  <si>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</si>
  <si>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</si>
  <si>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</si>
  <si>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</si>
  <si>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</si>
  <si>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</si>
  <si>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</si>
  <si>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</si>
  <si>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</si>
  <si>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</si>
  <si>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</si>
  <si>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</si>
  <si>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</si>
  <si>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</si>
  <si>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</si>
  <si>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</si>
  <si>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</si>
  <si>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</si>
  <si>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</si>
  <si>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</si>
  <si>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</si>
  <si>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</si>
  <si>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</si>
  <si>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</si>
  <si>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</si>
  <si>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</si>
  <si>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</si>
  <si>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</si>
  <si>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</si>
  <si>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</si>
  <si>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</si>
  <si>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</si>
  <si>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</si>
  <si>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</si>
  <si>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</si>
  <si>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</si>
  <si>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</si>
  <si>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</si>
  <si>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</si>
  <si>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</si>
  <si>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</si>
  <si>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</si>
  <si>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</si>
  <si>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</si>
  <si>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</si>
  <si>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</si>
  <si>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</si>
  <si>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</si>
  <si>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</si>
  <si>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</si>
  <si>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</si>
  <si>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</si>
  <si>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</si>
  <si>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</si>
  <si>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</si>
  <si>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</si>
  <si>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</si>
  <si>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</si>
  <si>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</si>
  <si>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</si>
  <si>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</si>
  <si>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</si>
  <si>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</si>
  <si>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</si>
  <si>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</si>
  <si>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</si>
  <si>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</si>
  <si>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</si>
  <si>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</si>
  <si>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</si>
  <si>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</si>
  <si>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</si>
  <si>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</si>
  <si>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</si>
  <si>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</si>
  <si>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</si>
  <si>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</si>
  <si>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</si>
  <si>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</si>
  <si>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</si>
  <si>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</si>
  <si>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</si>
  <si>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</si>
  <si>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</si>
  <si>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</si>
  <si>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</si>
  <si>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</si>
  <si>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</si>
  <si>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</si>
  <si>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</si>
  <si>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</si>
  <si>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</si>
  <si>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</si>
  <si>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</si>
  <si>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</si>
  <si>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</si>
  <si>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</si>
  <si>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</si>
  <si>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</si>
  <si>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</si>
  <si>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</si>
  <si>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</si>
  <si>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</si>
  <si>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</si>
  <si>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</si>
  <si>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</si>
  <si>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</si>
  <si>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</si>
  <si>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</si>
  <si>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</si>
  <si>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</si>
  <si>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</si>
  <si>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</si>
  <si>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</si>
  <si>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</si>
  <si>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</si>
  <si>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</si>
  <si>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</si>
  <si>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</si>
  <si>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</si>
  <si>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</si>
  <si>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</si>
  <si>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</si>
  <si>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</si>
  <si>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</si>
  <si>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</si>
  <si>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</si>
  <si>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</si>
  <si>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</si>
  <si>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</si>
  <si>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</si>
  <si>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</si>
  <si>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</si>
  <si>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</si>
  <si>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</si>
  <si>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</si>
  <si>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</si>
  <si>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</si>
  <si>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</si>
  <si>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</si>
  <si>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</si>
  <si>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</si>
  <si>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</si>
  <si>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</si>
  <si>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</si>
  <si>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</si>
  <si>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</si>
  <si>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</si>
  <si>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</si>
  <si>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</si>
  <si>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</si>
  <si>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</si>
  <si>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</si>
  <si>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</si>
  <si>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</si>
  <si>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</si>
  <si>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</si>
  <si>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</si>
  <si>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</si>
  <si>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</si>
  <si>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</si>
  <si>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</si>
  <si>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</si>
  <si>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</si>
  <si>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</si>
  <si>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</si>
  <si>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</si>
  <si>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</si>
  <si>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</si>
  <si>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</si>
  <si>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</si>
  <si>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</si>
  <si>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</si>
  <si>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</si>
  <si>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</si>
  <si>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</si>
  <si>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</si>
  <si>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</si>
  <si>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</si>
  <si>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</si>
  <si>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</si>
  <si>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</si>
  <si>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</si>
  <si>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</si>
  <si>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</si>
  <si>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</si>
  <si>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</si>
  <si>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</si>
  <si>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</si>
  <si>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</si>
  <si>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</si>
  <si>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</si>
  <si>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</si>
  <si>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</si>
  <si>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</si>
  <si>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</si>
  <si>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</si>
  <si>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</si>
  <si>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</si>
  <si>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</si>
  <si>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</si>
  <si>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</si>
  <si>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</si>
  <si>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</si>
  <si>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</si>
  <si>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</si>
  <si>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</si>
  <si>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</si>
  <si>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</si>
  <si>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</si>
  <si>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</si>
  <si>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</si>
  <si>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</si>
  <si>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</si>
  <si>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</si>
  <si>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</si>
  <si>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</si>
  <si>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</si>
  <si>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</si>
  <si>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</si>
  <si>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</si>
  <si>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</si>
  <si>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</si>
  <si>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</si>
  <si>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</si>
  <si>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</si>
  <si>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</si>
  <si>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</si>
  <si>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</si>
  <si>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</si>
  <si>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</si>
  <si>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</si>
  <si>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</si>
  <si>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</si>
  <si>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</si>
  <si>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</si>
  <si>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</si>
  <si>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</si>
  <si>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</si>
  <si>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</si>
  <si>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</si>
  <si>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</si>
  <si>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</si>
  <si>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</si>
  <si>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</si>
  <si>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</si>
  <si>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</si>
  <si>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</si>
  <si>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</si>
  <si>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</si>
  <si>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</si>
  <si>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</si>
  <si>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</si>
  <si>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</si>
  <si>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</si>
  <si>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</si>
  <si>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</si>
  <si>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</si>
  <si>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</si>
  <si>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</si>
  <si>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</si>
  <si>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</si>
  <si>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</si>
  <si>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</si>
  <si>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</si>
  <si>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</si>
  <si>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</si>
  <si>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</si>
  <si>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</si>
  <si>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</si>
  <si>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</si>
  <si>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</si>
  <si>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</si>
  <si>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</si>
  <si>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</si>
  <si>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</si>
  <si>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</si>
  <si>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</si>
  <si>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</si>
  <si>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</si>
  <si>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</si>
  <si>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</si>
  <si>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</si>
  <si>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</si>
  <si>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</si>
  <si>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</si>
  <si>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</si>
  <si>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</si>
  <si>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</si>
  <si>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</si>
  <si>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</si>
  <si>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</si>
  <si>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</si>
  <si>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</si>
  <si>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</si>
  <si>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</si>
  <si>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</si>
  <si>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</si>
  <si>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</si>
  <si>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</si>
  <si>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</si>
  <si>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</si>
  <si>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</si>
  <si>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</si>
  <si>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</si>
  <si>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</si>
  <si>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</si>
  <si>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</si>
  <si>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</si>
  <si>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</si>
  <si>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</si>
  <si>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</si>
  <si>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</si>
  <si>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</si>
  <si>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</si>
  <si>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</si>
  <si>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</si>
  <si>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</si>
  <si>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</si>
  <si>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</si>
  <si>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</si>
  <si>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</si>
  <si>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</si>
  <si>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</si>
  <si>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</si>
  <si>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</si>
  <si>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</si>
  <si>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</si>
  <si>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</si>
  <si>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</si>
  <si>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</si>
  <si>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</si>
  <si>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</si>
  <si>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</si>
  <si>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</si>
  <si>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</si>
  <si>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</si>
  <si>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</si>
  <si>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</si>
  <si>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</si>
  <si>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</si>
  <si>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</si>
  <si>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</si>
  <si>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</si>
  <si>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</si>
  <si>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</si>
  <si>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</si>
  <si>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</si>
  <si>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</si>
  <si>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</si>
  <si>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</si>
  <si>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</si>
  <si>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</si>
  <si>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</si>
  <si>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</si>
  <si>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</si>
  <si>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</si>
  <si>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</si>
  <si>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</si>
  <si>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</si>
  <si>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</si>
  <si>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</si>
  <si>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</si>
  <si>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</si>
  <si>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</si>
  <si>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</si>
  <si>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</si>
  <si>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</si>
  <si>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</si>
  <si>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</si>
  <si>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</si>
  <si>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</si>
  <si>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</si>
  <si>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</si>
  <si>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</si>
  <si>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</si>
  <si>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</si>
  <si>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</si>
  <si>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</si>
  <si>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</si>
  <si>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</si>
  <si>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</si>
  <si>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</si>
  <si>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</si>
  <si>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</si>
  <si>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</si>
  <si>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</si>
  <si>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</si>
  <si>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</si>
  <si>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</si>
  <si>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</si>
  <si>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</si>
  <si>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</si>
  <si>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</si>
  <si>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</si>
  <si>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</si>
  <si>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</si>
  <si>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</si>
  <si>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</si>
  <si>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</si>
  <si>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</si>
  <si>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</si>
  <si>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</si>
  <si>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</si>
  <si>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</si>
  <si>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</si>
  <si>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</si>
  <si>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</si>
  <si>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</si>
  <si>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</si>
  <si>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</si>
  <si>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</si>
  <si>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</si>
  <si>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</si>
  <si>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</si>
  <si>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</si>
  <si>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</si>
  <si>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</si>
  <si>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</si>
  <si>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</si>
  <si>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</si>
  <si>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</si>
  <si>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</si>
  <si>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</si>
  <si>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</si>
  <si>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</si>
  <si>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</si>
  <si>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</si>
  <si>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</si>
  <si>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</si>
  <si>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</si>
  <si>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</si>
  <si>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</si>
  <si>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</si>
  <si>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</si>
  <si>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</si>
  <si>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</si>
  <si>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</si>
  <si>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</si>
  <si>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</si>
  <si>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</si>
  <si>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</si>
  <si>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</si>
  <si>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</si>
  <si>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</si>
  <si>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</si>
  <si>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</si>
  <si>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</si>
  <si>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</si>
  <si>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</si>
  <si>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</si>
  <si>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</si>
  <si>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</si>
  <si>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</si>
  <si>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</si>
  <si>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</si>
  <si>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</si>
  <si>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</si>
  <si>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</si>
  <si>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</si>
  <si>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</si>
  <si>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</si>
  <si>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</si>
  <si>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</si>
  <si>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</si>
  <si>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</si>
  <si>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</si>
  <si>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</si>
  <si>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</si>
  <si>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</si>
  <si>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</si>
  <si>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</si>
  <si>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</si>
  <si>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</si>
  <si>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</si>
  <si>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</si>
  <si>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</si>
  <si>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</si>
  <si>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</si>
  <si>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</si>
  <si>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</si>
  <si>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</si>
  <si>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</si>
  <si>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</si>
  <si>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</si>
  <si>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</si>
  <si>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</si>
  <si>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</si>
  <si>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</si>
  <si>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</si>
  <si>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</si>
  <si>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</si>
  <si>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</si>
  <si>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</si>
  <si>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</si>
  <si>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</si>
  <si>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</si>
  <si>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</si>
  <si>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</si>
  <si>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</si>
  <si>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</si>
  <si>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</si>
  <si>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</si>
  <si>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</si>
  <si>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</si>
  <si>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</si>
  <si>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</si>
  <si>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</si>
  <si>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</si>
  <si>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</si>
  <si>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</si>
  <si>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</si>
  <si>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</si>
  <si>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</si>
  <si>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</si>
  <si>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</si>
  <si>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</si>
  <si>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</si>
  <si>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</si>
  <si>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</si>
  <si>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</si>
  <si>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</si>
  <si>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</si>
  <si>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</si>
  <si>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</si>
  <si>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</si>
  <si>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</si>
  <si>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</si>
  <si>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</si>
  <si>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</si>
  <si>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</si>
  <si>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</si>
  <si>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</si>
  <si>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</si>
  <si>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</si>
  <si>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</si>
  <si>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</si>
  <si>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</si>
  <si>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</si>
  <si>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</si>
  <si>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</si>
  <si>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</si>
  <si>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</si>
  <si>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</si>
  <si>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</si>
  <si>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</si>
  <si>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</si>
  <si>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</si>
  <si>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</si>
  <si>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</si>
  <si>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</si>
  <si>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</si>
  <si>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</si>
  <si>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</si>
  <si>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</si>
  <si>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</si>
  <si>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</si>
  <si>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</si>
  <si>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</si>
  <si>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</si>
  <si>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</si>
  <si>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</si>
  <si>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</si>
  <si>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</si>
  <si>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</si>
  <si>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</si>
  <si>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</si>
  <si>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</si>
  <si>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</si>
  <si>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</si>
  <si>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</si>
  <si>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</si>
  <si>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</si>
  <si>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</si>
  <si>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</si>
  <si>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</si>
  <si>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</si>
  <si>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</si>
  <si>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</si>
  <si>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</si>
  <si>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</si>
  <si>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</si>
  <si>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</si>
  <si>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</si>
  <si>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</si>
  <si>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</si>
  <si>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</si>
  <si>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</si>
  <si>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</si>
  <si>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</si>
  <si>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</si>
  <si>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</si>
  <si>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</si>
  <si>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</si>
  <si>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</si>
  <si>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</si>
  <si>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</si>
  <si>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</si>
  <si>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</si>
  <si>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</si>
  <si>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</si>
  <si>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</si>
  <si>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</si>
  <si>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</si>
  <si>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</si>
  <si>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</si>
  <si>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</si>
  <si>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</si>
  <si>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</si>
  <si>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</si>
  <si>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</si>
  <si>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</si>
  <si>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</si>
  <si>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</si>
  <si>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</si>
  <si>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</si>
  <si>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</si>
  <si>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</si>
  <si>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</si>
  <si>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</si>
  <si>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</si>
  <si>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</si>
  <si>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</si>
  <si>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</si>
  <si>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</si>
  <si>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</si>
  <si>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</si>
  <si>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</si>
  <si>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</si>
  <si>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</si>
  <si>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</si>
  <si>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</si>
  <si>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</si>
  <si>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</si>
  <si>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</si>
  <si>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</si>
  <si>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</si>
  <si>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</si>
  <si>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</si>
  <si>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</si>
  <si>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</si>
  <si>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</si>
  <si>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</si>
  <si>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</si>
  <si>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</si>
  <si>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</si>
  <si>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</si>
  <si>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</si>
  <si>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</si>
  <si>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</si>
  <si>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</si>
  <si>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</si>
  <si>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</si>
  <si>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</si>
  <si>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</si>
  <si>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</si>
  <si>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</si>
  <si>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</si>
  <si>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</si>
  <si>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</si>
  <si>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</si>
  <si>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</si>
  <si>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</si>
  <si>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</si>
  <si>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</si>
  <si>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</si>
  <si>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</si>
  <si>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</si>
  <si>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</si>
  <si>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</si>
  <si>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</si>
  <si>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</si>
  <si>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</si>
  <si>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</si>
  <si>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</si>
  <si>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</si>
  <si>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</si>
  <si>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</si>
  <si>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</si>
  <si>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</si>
  <si>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</si>
  <si>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</si>
  <si>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</si>
  <si>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</si>
  <si>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</si>
  <si>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</si>
  <si>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</si>
  <si>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</si>
  <si>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</si>
  <si>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</si>
  <si>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</si>
  <si>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</si>
  <si>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</si>
  <si>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</si>
  <si>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</si>
  <si>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</si>
  <si>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</si>
  <si>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</si>
  <si>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</si>
  <si>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</si>
  <si>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</si>
  <si>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</si>
  <si>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</si>
  <si>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</si>
  <si>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</si>
  <si>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</si>
  <si>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</si>
  <si>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</si>
  <si>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</si>
  <si>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</si>
  <si>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</si>
  <si>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</si>
  <si>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</si>
  <si>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</si>
  <si>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</si>
  <si>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</si>
  <si>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</si>
  <si>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</si>
  <si>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</si>
  <si>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</si>
  <si>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</si>
  <si>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</si>
  <si>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</si>
  <si>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</si>
  <si>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</si>
  <si>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</si>
  <si>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</si>
  <si>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</si>
  <si>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</si>
  <si>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</si>
  <si>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</si>
  <si>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</si>
  <si>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</si>
  <si>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</si>
  <si>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</si>
  <si>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</si>
  <si>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</si>
  <si>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</si>
  <si>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</si>
  <si>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</si>
  <si>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</si>
  <si>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</si>
  <si>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</si>
  <si>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</si>
  <si>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</si>
  <si>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</si>
  <si>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</si>
  <si>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</si>
  <si>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</si>
  <si>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</si>
  <si>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</si>
  <si>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</si>
  <si>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</si>
  <si>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</si>
  <si>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</si>
  <si>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</si>
  <si>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</si>
  <si>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</si>
  <si>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</si>
  <si>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</si>
  <si>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</si>
  <si>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</si>
  <si>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</si>
  <si>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</si>
  <si>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</si>
  <si>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</si>
  <si>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</si>
  <si>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</si>
  <si>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</si>
  <si>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</si>
  <si>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</si>
  <si>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</si>
  <si>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</si>
  <si>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</si>
  <si>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</si>
  <si>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</si>
  <si>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</si>
  <si>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</si>
  <si>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</si>
  <si>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</si>
  <si>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</si>
  <si>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</si>
  <si>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</si>
  <si>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</si>
  <si>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</si>
  <si>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</si>
  <si>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</si>
  <si>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</si>
  <si>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</si>
  <si>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</si>
  <si>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</si>
  <si>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</si>
  <si>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</si>
  <si>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</si>
  <si>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</si>
  <si>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</si>
  <si>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</si>
  <si>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</si>
  <si>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</si>
  <si>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</si>
  <si>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</si>
  <si>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</si>
  <si>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</si>
  <si>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</si>
  <si>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</si>
  <si>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</si>
  <si>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</si>
  <si>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</si>
  <si>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</si>
  <si>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</si>
  <si>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</si>
  <si>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</si>
  <si>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</si>
  <si>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</si>
  <si>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</si>
  <si>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</si>
  <si>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</si>
  <si>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</si>
  <si>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</si>
  <si>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</si>
  <si>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</si>
  <si>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</si>
  <si>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</si>
  <si>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</si>
  <si>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</si>
  <si>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</si>
  <si>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</si>
  <si>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</si>
  <si>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</si>
  <si>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</si>
  <si>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</si>
  <si>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</si>
  <si>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</si>
  <si>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</si>
  <si>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</si>
  <si>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</si>
  <si>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</si>
  <si>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</si>
  <si>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</si>
  <si>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</si>
  <si>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</si>
  <si>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</si>
  <si>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</si>
  <si>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</si>
  <si>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</si>
  <si>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</si>
  <si>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</si>
  <si>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</si>
  <si>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</si>
  <si>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</si>
  <si>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</si>
  <si>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</si>
  <si>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</si>
  <si>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</si>
  <si>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</si>
  <si>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</si>
  <si>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</si>
  <si>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</si>
  <si>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</si>
  <si>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</si>
  <si>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</si>
  <si>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</si>
  <si>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</si>
  <si>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</si>
  <si>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</si>
  <si>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</si>
  <si>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</si>
  <si>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</si>
  <si>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</si>
  <si>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</si>
  <si>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</si>
  <si>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</si>
  <si>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</si>
  <si>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</si>
  <si>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</si>
  <si>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</si>
  <si>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</si>
  <si>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</si>
  <si>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</si>
  <si>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</si>
  <si>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</si>
  <si>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</si>
  <si>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</si>
  <si>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</si>
  <si>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</si>
  <si>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</si>
  <si>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</si>
  <si>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</si>
  <si>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</si>
  <si>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</si>
  <si>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</si>
  <si>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</si>
  <si>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</si>
  <si>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</si>
  <si>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</si>
  <si>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</si>
  <si>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</si>
  <si>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</si>
  <si>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</si>
  <si>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</si>
  <si>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</si>
  <si>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</si>
  <si>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</si>
  <si>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</si>
  <si>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</si>
  <si>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</si>
  <si>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</si>
  <si>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</si>
  <si>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</si>
  <si>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</si>
  <si>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</si>
  <si>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</si>
  <si>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</si>
  <si>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</si>
  <si>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</si>
  <si>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</si>
  <si>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</si>
  <si>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</si>
  <si>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</si>
  <si>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</si>
  <si>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</si>
  <si>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</si>
  <si>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</si>
  <si>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</si>
  <si>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</si>
  <si>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</si>
  <si>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</si>
  <si>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</si>
  <si>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</si>
  <si>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</si>
  <si>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</si>
  <si>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</si>
  <si>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</si>
  <si>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</si>
  <si>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</si>
  <si>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</si>
  <si>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</si>
  <si>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</si>
  <si>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</si>
  <si>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</si>
  <si>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</si>
  <si>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</si>
  <si>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</si>
  <si>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</si>
  <si>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</si>
  <si>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</si>
  <si>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</si>
  <si>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</si>
  <si>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</si>
  <si>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</si>
  <si>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</si>
  <si>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</si>
  <si>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</si>
  <si>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</si>
  <si>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</si>
  <si>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</si>
  <si>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</si>
  <si>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</si>
  <si>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</si>
  <si>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</si>
  <si>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</si>
  <si>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</si>
  <si>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</si>
  <si>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</si>
  <si>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</si>
  <si>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</si>
  <si>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</si>
  <si>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</si>
  <si>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</si>
  <si>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</si>
  <si>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</si>
  <si>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</si>
  <si>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</si>
  <si>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</si>
  <si>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</si>
  <si>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</si>
  <si>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</si>
  <si>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</si>
  <si>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</si>
  <si>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</si>
  <si>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</si>
  <si>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</si>
  <si>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</si>
  <si>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</si>
  <si>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</si>
  <si>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</si>
  <si>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</si>
  <si>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</si>
  <si>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</si>
  <si>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</si>
  <si>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</si>
  <si>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</si>
  <si>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</si>
  <si>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</si>
  <si>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</si>
  <si>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</si>
  <si>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</si>
  <si>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</si>
  <si>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</si>
  <si>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</si>
  <si>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</si>
  <si>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</si>
  <si>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</si>
  <si>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</si>
  <si>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</si>
  <si>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</si>
  <si>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</si>
  <si>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</si>
  <si>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</si>
  <si>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</si>
  <si>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</si>
  <si>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</si>
  <si>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</si>
  <si>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</si>
  <si>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</si>
  <si>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</si>
  <si>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</si>
  <si>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</si>
  <si>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</si>
  <si>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</si>
  <si>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</si>
  <si>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</si>
  <si>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</si>
  <si>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</si>
  <si>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</si>
  <si>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</si>
  <si>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</si>
  <si>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</si>
  <si>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</si>
  <si>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</si>
  <si>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</si>
  <si>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</si>
  <si>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</si>
  <si>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</si>
  <si>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</si>
  <si>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</si>
  <si>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</si>
  <si>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</si>
  <si>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</si>
  <si>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</si>
  <si>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</si>
  <si>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</si>
  <si>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</si>
  <si>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</si>
  <si>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</si>
  <si>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</si>
  <si>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</si>
  <si>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</si>
  <si>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</si>
  <si>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</si>
  <si>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</si>
  <si>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</si>
  <si>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</si>
  <si>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</si>
  <si>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</si>
  <si>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</si>
  <si>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</si>
  <si>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</si>
  <si>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</si>
  <si>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</si>
  <si>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</si>
  <si>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</si>
  <si>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</si>
  <si>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</si>
  <si>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</si>
  <si>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</si>
  <si>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</si>
  <si>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</si>
  <si>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</si>
  <si>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</si>
  <si>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</si>
  <si>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</si>
  <si>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</si>
  <si>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</si>
  <si>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</si>
  <si>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</si>
  <si>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</si>
  <si>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</si>
  <si>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</si>
  <si>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</si>
  <si>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</si>
  <si>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</si>
  <si>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</si>
  <si>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</si>
  <si>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</si>
  <si>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</si>
  <si>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</si>
  <si>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</si>
  <si>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</si>
  <si>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</si>
  <si>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</si>
  <si>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</si>
  <si>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</si>
  <si>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</si>
  <si>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</si>
  <si>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</si>
  <si>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</si>
  <si>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</si>
  <si>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</si>
  <si>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</si>
  <si>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</si>
  <si>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</si>
  <si>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</si>
  <si>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</si>
  <si>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</si>
  <si>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</si>
  <si>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</si>
  <si>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</si>
  <si>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</si>
  <si>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</si>
  <si>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</si>
  <si>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</si>
  <si>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</si>
  <si>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</si>
  <si>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</si>
  <si>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</si>
  <si>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</si>
  <si>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</si>
  <si>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</si>
  <si>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</si>
  <si>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</si>
  <si>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</si>
  <si>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</si>
  <si>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</si>
  <si>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</si>
  <si>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</si>
  <si>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</si>
  <si>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</si>
  <si>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</si>
  <si>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</si>
  <si>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</si>
  <si>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</si>
  <si>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</si>
  <si>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</si>
  <si>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</si>
  <si>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</si>
  <si>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</si>
  <si>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</si>
  <si>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</si>
  <si>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</si>
  <si>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</si>
  <si>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</si>
  <si>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</si>
  <si>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</si>
  <si>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</si>
  <si>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</si>
  <si>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</si>
  <si>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</si>
  <si>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</si>
  <si>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</si>
  <si>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</si>
  <si>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</si>
  <si>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</si>
  <si>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</si>
  <si>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</si>
  <si>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</si>
  <si>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</si>
  <si>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</si>
  <si>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</si>
  <si>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</si>
  <si>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</si>
  <si>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</si>
  <si>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</si>
  <si>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</si>
  <si>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</si>
  <si>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</si>
  <si>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</si>
  <si>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</si>
  <si>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</si>
  <si>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</si>
  <si>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</si>
  <si>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</si>
  <si>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</si>
  <si>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</si>
  <si>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</si>
  <si>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</si>
  <si>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</si>
  <si>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</si>
  <si>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</si>
  <si>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</si>
  <si>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</si>
  <si>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</si>
  <si>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</si>
  <si>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</si>
  <si>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</si>
  <si>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</si>
  <si>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</si>
  <si>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</si>
  <si>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</si>
  <si>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</si>
  <si>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</si>
  <si>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</si>
  <si>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</si>
  <si>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</si>
  <si>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</si>
  <si>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</si>
  <si>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</si>
  <si>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</si>
  <si>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</si>
  <si>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</si>
  <si>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</si>
  <si>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</si>
  <si>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</si>
  <si>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</si>
  <si>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</si>
  <si>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</si>
  <si>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</si>
  <si>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</si>
  <si>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</si>
  <si>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</si>
  <si>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</si>
  <si>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</si>
  <si>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</si>
  <si>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</si>
  <si>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</si>
  <si>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</si>
  <si>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</si>
  <si>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</si>
  <si>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</si>
  <si>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</si>
  <si>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</si>
  <si>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</si>
  <si>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</si>
  <si>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</si>
  <si>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</si>
  <si>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</si>
  <si>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</si>
  <si>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</si>
  <si>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</si>
  <si>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</si>
  <si>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</si>
  <si>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</si>
  <si>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</si>
  <si>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</si>
  <si>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</si>
  <si>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</si>
  <si>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</si>
  <si>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</si>
  <si>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</si>
  <si>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</si>
  <si>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</si>
  <si>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</si>
  <si>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</si>
  <si>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</si>
  <si>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</si>
  <si>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</si>
  <si>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</si>
  <si>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</si>
  <si>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</si>
  <si>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</si>
  <si>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</si>
  <si>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</si>
  <si>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</si>
  <si>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</si>
  <si>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</si>
  <si>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</si>
  <si>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</si>
  <si>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</si>
  <si>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</si>
  <si>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</si>
  <si>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</si>
  <si>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</si>
  <si>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</si>
  <si>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</si>
  <si>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</si>
  <si>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</si>
  <si>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</si>
  <si>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</si>
  <si>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</si>
  <si>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</si>
  <si>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</si>
  <si>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</si>
  <si>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</si>
  <si>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</si>
  <si>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</si>
  <si>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</si>
  <si>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</si>
  <si>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</si>
  <si>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</si>
  <si>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</si>
  <si>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</si>
  <si>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</si>
  <si>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</si>
  <si>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</si>
  <si>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</si>
  <si>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</si>
  <si>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</si>
  <si>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</si>
  <si>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</si>
  <si>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</si>
  <si>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</si>
  <si>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</si>
  <si>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</si>
  <si>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</si>
  <si>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</si>
  <si>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</si>
  <si>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</si>
  <si>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</si>
  <si>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</si>
  <si>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</si>
  <si>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</si>
  <si>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</si>
  <si>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</si>
  <si>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</si>
  <si>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</si>
  <si>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</si>
  <si>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</si>
  <si>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</si>
  <si>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</si>
  <si>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</si>
  <si>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</si>
  <si>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</si>
  <si>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</si>
  <si>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</si>
  <si>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</si>
  <si>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</si>
  <si>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</si>
  <si>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</si>
  <si>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</si>
  <si>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</si>
  <si>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</si>
  <si>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</si>
  <si>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</si>
  <si>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</si>
  <si>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</si>
  <si>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</si>
  <si>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</si>
  <si>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</si>
  <si>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</si>
  <si>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</si>
  <si>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</si>
  <si>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</si>
  <si>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</si>
  <si>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</si>
  <si>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</si>
  <si>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</si>
  <si>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</si>
  <si>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</si>
  <si>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</si>
  <si>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</si>
  <si>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</si>
  <si>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</si>
  <si>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</si>
  <si>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</si>
  <si>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</si>
  <si>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</si>
  <si>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</si>
  <si>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</si>
  <si>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</si>
  <si>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</si>
  <si>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</si>
  <si>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</si>
  <si>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</si>
  <si>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</si>
  <si>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</si>
  <si>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</si>
  <si>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</si>
  <si>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</si>
  <si>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</si>
  <si>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</si>
  <si>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</si>
  <si>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</si>
  <si>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</si>
  <si>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</si>
  <si>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</si>
  <si>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</si>
  <si>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</si>
  <si>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</si>
  <si>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</si>
  <si>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</si>
  <si>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</si>
  <si>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</si>
  <si>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</si>
  <si>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</si>
  <si>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</si>
  <si>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</si>
  <si>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</si>
  <si>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</si>
  <si>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</si>
  <si>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</si>
  <si>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</si>
  <si>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</si>
  <si>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</si>
  <si>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</si>
  <si>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</si>
  <si>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</si>
  <si>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</si>
  <si>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</si>
  <si>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</si>
  <si>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</si>
  <si>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</si>
  <si>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</si>
  <si>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</si>
  <si>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</si>
  <si>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</si>
  <si>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</si>
  <si>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</si>
  <si>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</si>
  <si>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</si>
  <si>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</si>
  <si>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</si>
  <si>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</si>
  <si>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</si>
  <si>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</si>
  <si>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</si>
  <si>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</si>
  <si>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</si>
  <si>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</si>
  <si>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</si>
  <si>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</si>
  <si>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</si>
  <si>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</si>
  <si>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</si>
  <si>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</si>
  <si>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</si>
  <si>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</si>
  <si>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</si>
  <si>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</si>
  <si>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</si>
  <si>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</si>
  <si>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</si>
  <si>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</si>
  <si>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</si>
  <si>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</si>
  <si>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</si>
  <si>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</si>
  <si>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</si>
  <si>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</si>
  <si>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</si>
  <si>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</si>
  <si>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</si>
  <si>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</si>
  <si>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</si>
  <si>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</si>
  <si>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</si>
  <si>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</si>
  <si>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</si>
  <si>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</si>
  <si>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</si>
  <si>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</si>
  <si>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</si>
  <si>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</si>
  <si>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</si>
  <si>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</si>
  <si>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</si>
  <si>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</si>
  <si>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</si>
  <si>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</si>
  <si>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</si>
  <si>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</si>
  <si>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</si>
  <si>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</si>
  <si>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</si>
  <si>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</si>
  <si>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</si>
  <si>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</si>
  <si>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</si>
  <si>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</si>
  <si>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</si>
  <si>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</si>
  <si>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</si>
  <si>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</si>
  <si>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</si>
  <si>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</si>
  <si>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</si>
  <si>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</si>
  <si>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</si>
  <si>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</si>
  <si>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</si>
  <si>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</si>
  <si>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</si>
  <si>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</si>
  <si>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</si>
  <si>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</si>
  <si>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</si>
  <si>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</si>
  <si>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</si>
  <si>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</si>
  <si>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</si>
  <si>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</si>
  <si>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</si>
  <si>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</si>
  <si>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</si>
  <si>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</si>
  <si>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</si>
  <si>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</si>
  <si>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</si>
  <si>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</si>
  <si>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</si>
  <si>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</si>
  <si>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</si>
  <si>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</si>
  <si>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</si>
  <si>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</si>
  <si>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</si>
  <si>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</si>
  <si>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</si>
  <si>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</si>
  <si>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</si>
  <si>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</si>
  <si>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</si>
  <si>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</si>
  <si>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</si>
  <si>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</si>
  <si>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</si>
  <si>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</si>
  <si>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</si>
  <si>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</si>
  <si>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</si>
  <si>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</si>
  <si>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</si>
  <si>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</si>
  <si>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</si>
  <si>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</si>
  <si>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</si>
  <si>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</si>
  <si>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</si>
  <si>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</si>
  <si>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</si>
  <si>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</si>
  <si>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</si>
  <si>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</si>
  <si>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</si>
  <si>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</si>
  <si>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</si>
  <si>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</si>
  <si>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</si>
  <si>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</si>
  <si>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</si>
  <si>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</si>
  <si>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</si>
  <si>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</si>
  <si>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</si>
  <si>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</si>
  <si>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</si>
  <si>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</si>
  <si>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</si>
  <si>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</si>
  <si>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</si>
  <si>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</si>
  <si>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</si>
  <si>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</si>
  <si>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</si>
  <si>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</si>
  <si>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</si>
  <si>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</si>
  <si>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</si>
  <si>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</si>
  <si>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</si>
  <si>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</si>
  <si>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</si>
  <si>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</si>
  <si>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</si>
  <si>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</si>
  <si>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</si>
  <si>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</si>
  <si>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</si>
  <si>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</si>
  <si>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</si>
  <si>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</si>
  <si>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</si>
  <si>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</si>
  <si>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</si>
  <si>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</si>
  <si>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</si>
  <si>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</si>
  <si>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</si>
  <si>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</si>
  <si>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</si>
  <si>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</si>
  <si>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</si>
  <si>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</si>
  <si>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</si>
  <si>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</si>
  <si>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</si>
  <si>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</si>
  <si>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</si>
  <si>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</si>
  <si>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</si>
  <si>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</si>
  <si>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</si>
  <si>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</si>
  <si>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</si>
  <si>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</si>
  <si>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</si>
  <si>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</si>
  <si>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</si>
  <si>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</si>
  <si>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</si>
  <si>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</si>
  <si>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</si>
  <si>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</si>
  <si>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</si>
  <si>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</si>
  <si>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</si>
  <si>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</si>
  <si>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</si>
  <si>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</si>
  <si>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</si>
  <si>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</si>
  <si>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</si>
  <si>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</si>
  <si>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</si>
  <si>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</si>
  <si>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</si>
  <si>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</si>
  <si>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</si>
  <si>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</si>
  <si>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</si>
  <si>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</si>
  <si>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</si>
  <si>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</si>
  <si>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</si>
  <si>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</si>
  <si>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</si>
  <si>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</si>
  <si>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</si>
  <si>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</si>
  <si>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</si>
  <si>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</si>
  <si>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</si>
  <si>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</si>
  <si>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</si>
  <si>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</si>
  <si>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</si>
  <si>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</si>
  <si>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</si>
  <si>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</si>
  <si>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</si>
  <si>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</si>
  <si>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</si>
  <si>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</si>
  <si>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</si>
  <si>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</si>
  <si>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</si>
  <si>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</si>
  <si>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</si>
  <si>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</si>
  <si>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</si>
  <si>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</si>
  <si>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</si>
  <si>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</si>
  <si>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</si>
  <si>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</si>
  <si>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</si>
  <si>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</si>
  <si>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</si>
  <si>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</si>
  <si>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</si>
  <si>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</si>
  <si>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</si>
  <si>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</si>
  <si>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</si>
  <si>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</si>
  <si>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</si>
  <si>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</si>
  <si>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</si>
  <si>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</si>
  <si>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</si>
  <si>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</si>
  <si>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</si>
  <si>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</si>
  <si>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</si>
  <si>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</si>
  <si>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</si>
  <si>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</si>
  <si>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</si>
  <si>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</si>
  <si>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</si>
  <si>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</si>
  <si>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</si>
  <si>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</si>
  <si>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</si>
  <si>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</si>
  <si>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</si>
  <si>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</si>
  <si>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</si>
  <si>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</si>
  <si>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</si>
  <si>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</si>
  <si>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</si>
  <si>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</si>
  <si>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</si>
  <si>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</si>
  <si>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</si>
  <si>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</si>
  <si>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</si>
  <si>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</si>
  <si>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</si>
  <si>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</si>
  <si>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</si>
  <si>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</si>
  <si>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</si>
  <si>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</si>
  <si>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</si>
  <si>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</si>
  <si>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</si>
  <si>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</si>
  <si>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</si>
  <si>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</si>
  <si>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</si>
  <si>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</si>
  <si>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</si>
  <si>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</si>
  <si>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</si>
  <si>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</si>
  <si>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</si>
  <si>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</si>
  <si>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</si>
  <si>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</si>
  <si>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</si>
  <si>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</si>
  <si>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</si>
  <si>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</si>
  <si>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</si>
  <si>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</si>
  <si>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</si>
  <si>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</si>
  <si>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</si>
  <si>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</si>
  <si>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</si>
  <si>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</si>
  <si>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</si>
  <si>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</si>
  <si>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</si>
  <si>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</si>
  <si>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</si>
  <si>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</si>
  <si>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</si>
  <si>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</si>
  <si>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</si>
  <si>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</si>
  <si>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</si>
  <si>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</si>
  <si>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</si>
  <si>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</si>
  <si>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</si>
  <si>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</si>
  <si>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</si>
  <si>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</si>
  <si>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</si>
  <si>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</si>
  <si>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</si>
  <si>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</si>
  <si>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</si>
  <si>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</si>
  <si>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</si>
  <si>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</si>
  <si>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</si>
  <si>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</si>
  <si>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</si>
  <si>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</si>
  <si>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</si>
  <si>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</si>
  <si>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</si>
  <si>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</si>
  <si>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</si>
  <si>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</si>
  <si>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</si>
  <si>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</si>
  <si>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</si>
  <si>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</si>
  <si>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</si>
  <si>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</si>
  <si>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</si>
  <si>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</si>
  <si>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</si>
  <si>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</si>
  <si>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</si>
  <si>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</si>
  <si>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</si>
  <si>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</si>
  <si>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</si>
  <si>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</si>
  <si>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</si>
  <si>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</si>
  <si>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</si>
  <si>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</si>
  <si>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</si>
  <si>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</si>
  <si>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</si>
  <si>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</si>
  <si>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</si>
  <si>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</si>
  <si>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</si>
  <si>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</si>
  <si>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</si>
  <si>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</si>
  <si>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</si>
  <si>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</si>
  <si>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</si>
  <si>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</si>
  <si>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</si>
  <si>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</si>
  <si>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</si>
  <si>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</si>
  <si>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</si>
  <si>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</si>
  <si>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</si>
  <si>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</si>
  <si>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</si>
  <si>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</si>
  <si>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</si>
  <si>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</si>
  <si>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</si>
  <si>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</si>
  <si>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</si>
  <si>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</si>
  <si>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</si>
  <si>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</si>
  <si>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</si>
  <si>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</si>
  <si>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</si>
  <si>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</si>
  <si>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</si>
  <si>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</si>
  <si>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</si>
  <si>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</si>
  <si>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</si>
  <si>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</si>
  <si>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</si>
  <si>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</si>
  <si>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</si>
  <si>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</si>
  <si>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</si>
  <si>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</si>
  <si>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</si>
  <si>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</si>
  <si>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</si>
  <si>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</si>
  <si>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</si>
  <si>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</si>
  <si>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</si>
  <si>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</si>
  <si>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</si>
  <si>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</si>
  <si>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</si>
  <si>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</si>
  <si>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</si>
  <si>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</si>
  <si>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</si>
  <si>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</si>
  <si>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</si>
  <si>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</si>
  <si>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</si>
  <si>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</si>
  <si>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</si>
  <si>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</si>
  <si>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</si>
  <si>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</si>
  <si>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</si>
  <si>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</si>
  <si>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</si>
  <si>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</si>
  <si>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</si>
  <si>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</si>
  <si>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</si>
  <si>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</si>
  <si>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</si>
  <si>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</si>
  <si>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</si>
  <si>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</si>
  <si>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</si>
  <si>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</si>
  <si>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</si>
  <si>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</si>
  <si>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</si>
  <si>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</si>
  <si>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</si>
  <si>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</si>
  <si>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</si>
  <si>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</si>
  <si>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</si>
  <si>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</si>
  <si>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</si>
  <si>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</si>
  <si>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</si>
  <si>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</si>
  <si>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</si>
  <si>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</si>
  <si>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</si>
  <si>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</si>
  <si>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</si>
  <si>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</si>
  <si>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</si>
  <si>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</si>
  <si>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</si>
  <si>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</si>
  <si>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</si>
  <si>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</si>
  <si>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</si>
  <si>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</si>
  <si>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</si>
  <si>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</si>
  <si>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</si>
  <si>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</si>
  <si>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</si>
  <si>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</si>
  <si>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</si>
  <si>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</si>
  <si>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</si>
  <si>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</si>
  <si>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</si>
  <si>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</si>
  <si>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</si>
  <si>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</si>
  <si>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</si>
  <si>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</si>
  <si>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</si>
  <si>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</si>
  <si>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</si>
  <si>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</si>
  <si>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</si>
  <si>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</si>
  <si>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</si>
  <si>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</si>
  <si>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</si>
  <si>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</si>
  <si>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</si>
  <si>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</si>
  <si>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</si>
  <si>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</si>
  <si>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</si>
  <si>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</si>
  <si>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</si>
  <si>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</si>
  <si>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</si>
  <si>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</si>
  <si>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</si>
  <si>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</si>
  <si>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</si>
  <si>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</si>
  <si>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</si>
  <si>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</si>
  <si>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</si>
  <si>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</si>
  <si>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</si>
  <si>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</si>
  <si>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</si>
  <si>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</si>
  <si>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</si>
  <si>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</si>
  <si>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</si>
  <si>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</si>
  <si>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</si>
  <si>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</si>
  <si>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</si>
  <si>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</si>
  <si>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</si>
  <si>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</si>
  <si>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</si>
  <si>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</si>
  <si>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</si>
  <si>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</si>
  <si>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</si>
  <si>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</si>
  <si>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</si>
  <si>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</si>
  <si>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</si>
  <si>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</si>
  <si>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</si>
  <si>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</si>
  <si>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</si>
  <si>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</si>
  <si>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</si>
  <si>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</si>
  <si>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</si>
  <si>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</si>
  <si>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</si>
  <si>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</si>
  <si>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</si>
  <si>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</si>
  <si>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</si>
  <si>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</si>
  <si>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</si>
  <si>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</si>
  <si>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</si>
  <si>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</si>
  <si>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</si>
  <si>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</si>
  <si>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</si>
  <si>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</si>
  <si>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</si>
  <si>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</si>
  <si>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</si>
  <si>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</si>
  <si>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</si>
  <si>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</si>
  <si>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</si>
  <si>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</si>
  <si>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</si>
  <si>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</si>
  <si>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</si>
  <si>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</si>
  <si>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</si>
  <si>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</si>
  <si>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</si>
  <si>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</si>
  <si>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</si>
  <si>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</si>
  <si>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</si>
  <si>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</si>
  <si>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</si>
  <si>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</si>
  <si>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</si>
  <si>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</si>
  <si>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</si>
  <si>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</si>
  <si>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</si>
  <si>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</si>
  <si>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</si>
  <si>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</si>
  <si>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</si>
  <si>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</si>
  <si>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</si>
  <si>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</si>
  <si>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</si>
  <si>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</si>
  <si>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</si>
  <si>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</si>
  <si>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</si>
  <si>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</si>
  <si>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</si>
  <si>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</si>
  <si>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</si>
  <si>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</si>
  <si>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</si>
  <si>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</si>
  <si>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</si>
  <si>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</si>
  <si>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</si>
  <si>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</si>
  <si>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</si>
  <si>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</si>
  <si>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</si>
  <si>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</si>
  <si>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</si>
  <si>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</si>
  <si>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</si>
  <si>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</si>
  <si>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</si>
  <si>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</si>
  <si>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</si>
  <si>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</si>
  <si>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</si>
  <si>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</si>
  <si>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</si>
  <si>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</si>
  <si>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</si>
  <si>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</si>
  <si>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</si>
  <si>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</si>
  <si>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</si>
  <si>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</si>
  <si>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</si>
  <si>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</si>
  <si>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</si>
  <si>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</si>
  <si>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</si>
  <si>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</si>
  <si>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</si>
  <si>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</si>
  <si>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</si>
  <si>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</si>
  <si>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</si>
  <si>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</si>
  <si>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</si>
  <si>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</si>
  <si>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</si>
  <si>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</si>
  <si>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</si>
  <si>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</si>
  <si>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</si>
  <si>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</si>
  <si>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</si>
  <si>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</si>
  <si>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</si>
  <si>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</si>
  <si>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</si>
  <si>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</si>
  <si>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</si>
  <si>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</si>
  <si>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</si>
  <si>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</si>
  <si>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</si>
  <si>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</si>
  <si>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</si>
  <si>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</si>
  <si>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</si>
  <si>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</si>
  <si>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</si>
  <si>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</si>
  <si>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</si>
  <si>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</si>
  <si>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</si>
  <si>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</si>
  <si>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</si>
  <si>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</si>
  <si>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</si>
  <si>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</si>
  <si>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</si>
  <si>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</si>
  <si>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</si>
  <si>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</si>
  <si>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</si>
  <si>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</si>
  <si>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</si>
  <si>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</si>
  <si>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</si>
  <si>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</si>
  <si>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</si>
  <si>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</si>
  <si>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</si>
  <si>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</si>
  <si>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</si>
  <si>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</si>
  <si>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</si>
  <si>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</si>
  <si>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</si>
  <si>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</si>
  <si>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</si>
  <si>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</si>
  <si>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</si>
  <si>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</si>
  <si>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</si>
  <si>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</si>
  <si>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</si>
  <si>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</si>
  <si>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</si>
  <si>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</si>
  <si>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</si>
  <si>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</si>
  <si>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</si>
  <si>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</si>
  <si>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</si>
  <si>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</si>
  <si>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</si>
  <si>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</si>
  <si>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</si>
  <si>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</si>
  <si>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</si>
  <si>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</si>
  <si>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</si>
  <si>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</si>
  <si>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</si>
  <si>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</si>
  <si>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</si>
  <si>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</si>
  <si>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</si>
  <si>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</si>
  <si>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</si>
  <si>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</si>
  <si>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</si>
  <si>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</si>
  <si>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</si>
  <si>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</si>
  <si>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</si>
  <si>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</si>
  <si>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</si>
  <si>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</si>
  <si>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</si>
  <si>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</si>
  <si>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</si>
  <si>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</si>
  <si>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</si>
  <si>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</si>
  <si>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</si>
  <si>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</si>
  <si>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</si>
  <si>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</si>
  <si>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</si>
  <si>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</si>
  <si>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</si>
  <si>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</si>
  <si>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</si>
  <si>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</si>
  <si>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</si>
  <si>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</si>
  <si>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</si>
  <si>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</si>
  <si>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</si>
  <si>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</si>
  <si>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</si>
  <si>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</si>
  <si>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</si>
  <si>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</si>
  <si>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</si>
  <si>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</si>
  <si>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</si>
  <si>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</si>
  <si>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</si>
  <si>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</si>
  <si>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</si>
  <si>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</si>
  <si>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</si>
  <si>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</si>
  <si>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</si>
  <si>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</si>
  <si>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</si>
  <si>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</si>
  <si>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</si>
  <si>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</si>
  <si>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</si>
  <si>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</si>
  <si>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</si>
  <si>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</si>
  <si>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</si>
  <si>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</si>
  <si>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</si>
  <si>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</si>
  <si>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</si>
  <si>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</si>
  <si>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</si>
  <si>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</si>
  <si>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</si>
  <si>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</si>
  <si>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</si>
  <si>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</si>
  <si>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</si>
  <si>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</si>
  <si>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</si>
  <si>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</si>
  <si>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</si>
  <si>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</si>
  <si>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</si>
  <si>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</si>
  <si>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</si>
  <si>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</si>
  <si>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</si>
  <si>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</si>
  <si>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</si>
  <si>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</si>
  <si>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</si>
  <si>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</si>
  <si>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</si>
  <si>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</si>
  <si>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</si>
  <si>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</si>
  <si>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</si>
  <si>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</si>
  <si>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</si>
  <si>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</si>
  <si>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</si>
  <si>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</si>
  <si>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</si>
  <si>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</si>
  <si>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</si>
  <si>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</si>
  <si>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</si>
  <si>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</si>
  <si>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</si>
  <si>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</si>
  <si>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</si>
  <si>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</si>
  <si>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</si>
  <si>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</si>
  <si>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</si>
  <si>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</si>
  <si>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</si>
  <si>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</si>
  <si>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</si>
  <si>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</si>
  <si>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</si>
  <si>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</si>
  <si>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</si>
  <si>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</si>
  <si>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</si>
  <si>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</si>
  <si>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</si>
  <si>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</si>
  <si>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</si>
  <si>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</si>
  <si>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</si>
  <si>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</si>
  <si>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</si>
  <si>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</si>
  <si>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</si>
  <si>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</si>
  <si>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</si>
  <si>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</si>
  <si>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</si>
  <si>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</si>
  <si>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</si>
  <si>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</si>
  <si>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</si>
  <si>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</si>
  <si>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</si>
  <si>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</si>
  <si>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</si>
  <si>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</si>
  <si>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</si>
  <si>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</si>
  <si>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</si>
  <si>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</si>
  <si>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</si>
  <si>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</si>
  <si>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</si>
  <si>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</si>
  <si>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</si>
  <si>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</si>
  <si>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</si>
  <si>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</si>
  <si>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</si>
  <si>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</si>
  <si>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</si>
  <si>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</si>
  <si>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</si>
  <si>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</si>
  <si>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</si>
  <si>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</si>
  <si>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</si>
  <si>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</si>
  <si>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</si>
  <si>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</si>
  <si>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</si>
  <si>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</si>
  <si>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</si>
  <si>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</si>
  <si>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</si>
  <si>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</si>
  <si>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</si>
  <si>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</si>
  <si>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</si>
  <si>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</si>
  <si>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</si>
  <si>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</si>
  <si>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</si>
  <si>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</si>
  <si>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</si>
  <si>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</si>
  <si>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</si>
  <si>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</si>
  <si>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</si>
  <si>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</si>
  <si>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</si>
  <si>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</si>
  <si>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</si>
  <si>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</si>
  <si>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</si>
  <si>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</si>
  <si>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</si>
  <si>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</si>
  <si>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</si>
  <si>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</si>
  <si>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</si>
  <si>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</si>
  <si>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</si>
  <si>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</si>
  <si>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</si>
  <si>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</si>
  <si>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</si>
  <si>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</si>
  <si>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</si>
  <si>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</si>
  <si>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</si>
  <si>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</si>
  <si>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</si>
  <si>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</si>
  <si>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</si>
  <si>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</si>
  <si>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</si>
  <si>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</si>
  <si>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</si>
  <si>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</si>
  <si>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</si>
  <si>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</si>
  <si>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</si>
  <si>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</si>
  <si>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</si>
  <si>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</si>
  <si>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</si>
  <si>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</si>
  <si>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</si>
  <si>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</si>
  <si>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</si>
  <si>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</si>
  <si>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</si>
  <si>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</si>
  <si>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</si>
  <si>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</si>
  <si>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</si>
  <si>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</si>
  <si>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</si>
  <si>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</si>
  <si>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</si>
  <si>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</si>
  <si>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</si>
  <si>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</si>
  <si>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</si>
  <si>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</si>
  <si>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</si>
  <si>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</si>
  <si>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</si>
  <si>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</si>
  <si>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</si>
  <si>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</si>
  <si>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</si>
  <si>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</si>
  <si>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</si>
  <si>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</si>
  <si>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</si>
  <si>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</si>
  <si>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</si>
  <si>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</si>
  <si>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</si>
  <si>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</si>
  <si>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</si>
  <si>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</si>
  <si>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</si>
  <si>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</si>
  <si>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</si>
  <si>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</si>
  <si>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</si>
  <si>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</si>
  <si>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</si>
  <si>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</si>
  <si>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</si>
  <si>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</si>
  <si>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</si>
  <si>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</si>
  <si>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</si>
  <si>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</si>
  <si>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</si>
  <si>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</si>
  <si>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</si>
  <si>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</si>
  <si>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</si>
  <si>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</si>
  <si>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</si>
  <si>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</si>
  <si>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</si>
  <si>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</si>
  <si>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</si>
  <si>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</si>
  <si>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</si>
  <si>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</si>
  <si>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</si>
  <si>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</si>
  <si>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</si>
  <si>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</si>
  <si>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</si>
  <si>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</si>
  <si>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</si>
  <si>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</si>
  <si>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</si>
  <si>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</si>
  <si>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</si>
  <si>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</si>
  <si>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</si>
  <si>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</si>
  <si>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</si>
  <si>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</si>
  <si>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</si>
  <si>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</si>
  <si>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</si>
  <si>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</si>
  <si>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</si>
  <si>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</si>
  <si>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</si>
  <si>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</si>
  <si>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</si>
  <si>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</si>
  <si>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</si>
  <si>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</si>
  <si>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</si>
  <si>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</si>
  <si>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</si>
  <si>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</si>
  <si>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</si>
  <si>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</si>
  <si>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</si>
  <si>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</si>
  <si>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</si>
  <si>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</si>
  <si>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</si>
  <si>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</si>
  <si>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</si>
  <si>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</si>
  <si>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</si>
  <si>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</si>
  <si>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</si>
  <si>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</si>
  <si>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</si>
  <si>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</si>
  <si>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</si>
  <si>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</si>
  <si>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</si>
  <si>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</si>
  <si>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</si>
  <si>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</si>
  <si>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</si>
  <si>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</si>
  <si>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</si>
  <si>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</si>
  <si>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</si>
  <si>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</si>
  <si>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</si>
  <si>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</si>
  <si>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</si>
  <si>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</si>
  <si>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</si>
  <si>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</si>
  <si>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</si>
  <si>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</si>
  <si>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</si>
  <si>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</si>
  <si>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</si>
  <si>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</si>
  <si>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</si>
  <si>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</si>
  <si>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</si>
  <si>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</si>
  <si>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</si>
  <si>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</si>
  <si>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</si>
  <si>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</si>
  <si>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</si>
  <si>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</si>
  <si>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</si>
  <si>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</si>
  <si>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</si>
  <si>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</si>
  <si>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</si>
  <si>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</si>
  <si>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</si>
  <si>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</si>
  <si>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</si>
  <si>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</si>
  <si>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</si>
  <si>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</si>
  <si>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</si>
  <si>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</si>
  <si>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</si>
  <si>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</si>
  <si>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</si>
  <si>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</si>
  <si>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</si>
  <si>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</si>
  <si>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</si>
  <si>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</si>
  <si>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</si>
  <si>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</si>
  <si>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</si>
  <si>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</si>
  <si>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</si>
  <si>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</si>
  <si>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</si>
  <si>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</si>
  <si>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</si>
  <si>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</si>
  <si>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</si>
  <si>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</si>
  <si>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</si>
  <si>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</si>
  <si>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</si>
  <si>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</si>
  <si>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</si>
  <si>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</si>
  <si>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</si>
  <si>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</si>
  <si>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</si>
  <si>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</si>
  <si>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</si>
  <si>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</si>
  <si>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</si>
  <si>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</si>
  <si>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</si>
  <si>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</si>
  <si>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</si>
  <si>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</si>
  <si>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</si>
  <si>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</si>
  <si>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</si>
  <si>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</si>
  <si>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</si>
  <si>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</si>
  <si>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</si>
  <si>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</si>
  <si>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</si>
  <si>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</si>
  <si>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</si>
  <si>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</si>
  <si>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</si>
  <si>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</si>
  <si>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</si>
  <si>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</si>
  <si>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</si>
  <si>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</si>
  <si>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</si>
  <si>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</si>
  <si>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</si>
  <si>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</si>
  <si>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</si>
  <si>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</si>
  <si>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</si>
  <si>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</si>
  <si>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</si>
  <si>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</si>
  <si>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</si>
  <si>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</si>
  <si>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</si>
  <si>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</si>
  <si>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</si>
  <si>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</si>
  <si>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</si>
  <si>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</si>
  <si>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</si>
  <si>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</si>
  <si>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</si>
  <si>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</si>
  <si>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</si>
  <si>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</si>
  <si>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</si>
  <si>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</si>
  <si>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</si>
  <si>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</si>
  <si>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</si>
  <si>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</si>
  <si>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</si>
  <si>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</si>
  <si>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</si>
  <si>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</si>
  <si>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</si>
  <si>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</si>
  <si>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</si>
  <si>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</si>
  <si>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</si>
  <si>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</si>
  <si>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</si>
  <si>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</si>
  <si>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</si>
  <si>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</si>
  <si>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</si>
  <si>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</si>
  <si>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</si>
  <si>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</si>
  <si>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</si>
  <si>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</si>
  <si>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</si>
  <si>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</si>
  <si>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</si>
  <si>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</si>
  <si>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</si>
  <si>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</si>
  <si>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</si>
  <si>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</si>
  <si>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</si>
  <si>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</si>
  <si>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</si>
  <si>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</si>
  <si>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</si>
  <si>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</si>
  <si>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</si>
  <si>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</si>
  <si>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</si>
  <si>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</si>
  <si>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</si>
  <si>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</si>
  <si>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</si>
  <si>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</si>
  <si>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</si>
  <si>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</si>
  <si>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</si>
  <si>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</si>
  <si>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</si>
  <si>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</si>
  <si>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</si>
  <si>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</si>
  <si>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</si>
  <si>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</si>
  <si>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</si>
  <si>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</si>
  <si>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</si>
  <si>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</si>
  <si>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</si>
  <si>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</si>
  <si>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</si>
  <si>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</si>
  <si>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</si>
  <si>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</si>
  <si>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</si>
  <si>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</si>
  <si>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</si>
  <si>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</si>
  <si>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</si>
  <si>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</si>
  <si>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</si>
  <si>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</si>
  <si>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</si>
  <si>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</si>
  <si>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</si>
  <si>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</si>
  <si>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</si>
  <si>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</si>
  <si>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</si>
  <si>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</si>
  <si>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</si>
  <si>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</si>
  <si>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</si>
  <si>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</si>
  <si>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</si>
  <si>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</si>
  <si>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</si>
  <si>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</si>
  <si>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</si>
  <si>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</si>
  <si>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</si>
  <si>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</si>
  <si>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</si>
  <si>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</si>
  <si>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</si>
  <si>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</si>
  <si>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</si>
  <si>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</si>
  <si>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</si>
  <si>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</si>
  <si>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</si>
  <si>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</si>
  <si>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</si>
  <si>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</si>
  <si>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</si>
  <si>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</si>
  <si>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</si>
  <si>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</si>
  <si>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</si>
  <si>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</si>
  <si>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</si>
  <si>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</si>
  <si>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</si>
  <si>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</si>
  <si>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</si>
  <si>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</si>
  <si>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</si>
  <si>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</si>
  <si>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</si>
  <si>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</si>
  <si>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</si>
  <si>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</si>
  <si>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</si>
  <si>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</si>
  <si>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</si>
  <si>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</si>
  <si>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</si>
  <si>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</si>
  <si>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</si>
  <si>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</si>
  <si>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</si>
  <si>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</si>
  <si>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</si>
  <si>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</si>
  <si>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</si>
  <si>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</si>
  <si>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</si>
  <si>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</si>
  <si>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</si>
  <si>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</si>
  <si>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</si>
  <si>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</si>
  <si>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</si>
  <si>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</si>
  <si>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</si>
  <si>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</si>
  <si>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</si>
  <si>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</si>
  <si>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</si>
  <si>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</si>
  <si>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</si>
  <si>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</si>
  <si>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</si>
  <si>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</si>
  <si>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</si>
  <si>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</si>
  <si>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</si>
  <si>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</si>
  <si>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</si>
  <si>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</si>
  <si>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</si>
  <si>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</si>
  <si>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</si>
  <si>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</si>
  <si>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</si>
  <si>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</si>
  <si>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</si>
  <si>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</si>
  <si>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</si>
  <si>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</si>
  <si>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</si>
  <si>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</si>
  <si>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</si>
  <si>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</si>
  <si>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</si>
  <si>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</si>
  <si>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</si>
  <si>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</si>
  <si>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</si>
  <si>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</si>
  <si>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</si>
  <si>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</si>
  <si>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</si>
  <si>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</si>
  <si>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</si>
  <si>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</si>
  <si>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</si>
  <si>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</si>
  <si>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</si>
  <si>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</si>
  <si>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</si>
  <si>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</si>
  <si>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</si>
  <si>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</si>
  <si>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</si>
  <si>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</si>
  <si>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</si>
  <si>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</si>
  <si>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</si>
  <si>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</si>
  <si>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</si>
  <si>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</si>
  <si>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</si>
  <si>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</si>
  <si>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</si>
  <si>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</si>
  <si>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</si>
  <si>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</si>
  <si>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</si>
  <si>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</si>
  <si>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</si>
  <si>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</si>
  <si>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</si>
  <si>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</si>
  <si>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</si>
  <si>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</si>
  <si>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</si>
  <si>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</si>
  <si>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</si>
  <si>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</si>
  <si>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</si>
  <si>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</si>
  <si>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</si>
  <si>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</si>
  <si>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</si>
  <si>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</si>
  <si>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</si>
  <si>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</si>
  <si>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</si>
  <si>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</si>
  <si>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</si>
  <si>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</si>
  <si>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</si>
  <si>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</si>
  <si>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</si>
  <si>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</si>
  <si>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</si>
  <si>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</si>
  <si>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</si>
  <si>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</si>
  <si>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</si>
  <si>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</si>
  <si>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</si>
  <si>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</si>
  <si>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</si>
  <si>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</si>
  <si>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</si>
  <si>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</si>
  <si>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</si>
  <si>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</si>
  <si>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</si>
  <si>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</si>
  <si>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</si>
  <si>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</si>
  <si>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</si>
  <si>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</si>
  <si>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</si>
  <si>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</si>
  <si>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</si>
  <si>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</si>
  <si>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</si>
  <si>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</si>
  <si>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</si>
  <si>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</si>
  <si>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</si>
  <si>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</si>
  <si>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</si>
  <si>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</si>
  <si>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</si>
  <si>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</si>
  <si>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</si>
  <si>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</si>
  <si>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</si>
  <si>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</si>
  <si>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</si>
  <si>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</si>
  <si>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</si>
  <si>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</si>
  <si>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</si>
  <si>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</si>
  <si>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</si>
  <si>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</si>
  <si>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</si>
  <si>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</si>
  <si>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</si>
  <si>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</si>
  <si>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</si>
  <si>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</si>
  <si>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</si>
  <si>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</si>
  <si>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</si>
  <si>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</si>
  <si>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</si>
  <si>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</si>
  <si>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</si>
  <si>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</si>
  <si>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</si>
  <si>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</si>
  <si>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</si>
  <si>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</si>
  <si>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</si>
  <si>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</si>
  <si>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</si>
  <si>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</si>
  <si>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</si>
  <si>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</si>
  <si>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</si>
  <si>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</si>
  <si>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</si>
  <si>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</si>
  <si>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</si>
  <si>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</si>
  <si>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</si>
  <si>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</si>
  <si>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</si>
  <si>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</si>
  <si>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</si>
  <si>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</si>
  <si>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</si>
  <si>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</si>
  <si>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</si>
  <si>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</si>
  <si>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</si>
  <si>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</si>
  <si>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</si>
  <si>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</si>
  <si>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</si>
  <si>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</si>
  <si>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</si>
  <si>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</si>
  <si>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</si>
  <si>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</si>
  <si>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</si>
  <si>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</si>
  <si>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</si>
  <si>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</si>
  <si>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</si>
  <si>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</si>
  <si>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</si>
  <si>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</si>
  <si>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</si>
  <si>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</si>
  <si>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</si>
  <si>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</si>
  <si>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</si>
  <si>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</si>
  <si>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</si>
  <si>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</si>
  <si>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</si>
  <si>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</si>
  <si>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</si>
  <si>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</si>
  <si>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</si>
  <si>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</si>
  <si>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</si>
  <si>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</si>
  <si>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</si>
  <si>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</si>
  <si>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</si>
  <si>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</si>
  <si>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</si>
  <si>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</si>
  <si>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</si>
  <si>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</si>
  <si>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</si>
  <si>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</si>
  <si>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</si>
  <si>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</si>
  <si>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</si>
  <si>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</si>
  <si>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</si>
  <si>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</si>
  <si>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</si>
  <si>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</si>
  <si>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</si>
  <si>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</si>
  <si>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</si>
  <si>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</si>
  <si>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</si>
  <si>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</si>
  <si>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</si>
  <si>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</si>
  <si>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</si>
  <si>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</si>
  <si>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</si>
  <si>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</si>
  <si>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</si>
  <si>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</si>
  <si>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</si>
  <si>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</si>
  <si>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</si>
  <si>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</si>
  <si>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</si>
  <si>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</si>
  <si>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</si>
  <si>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</si>
  <si>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</si>
  <si>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</si>
  <si>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</si>
  <si>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</si>
  <si>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</si>
  <si>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</si>
  <si>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</si>
  <si>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</si>
  <si>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</si>
  <si>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</si>
  <si>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</si>
  <si>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</si>
  <si>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</si>
  <si>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</si>
  <si>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</si>
  <si>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</si>
  <si>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</si>
  <si>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</si>
  <si>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</si>
  <si>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</si>
  <si>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</si>
  <si>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</si>
  <si>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</si>
  <si>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</si>
  <si>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</si>
  <si>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</si>
  <si>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</si>
  <si>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</si>
  <si>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</si>
  <si>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</si>
  <si>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</si>
  <si>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</si>
  <si>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</si>
  <si>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</si>
  <si>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</si>
  <si>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</si>
  <si>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</si>
  <si>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</si>
  <si>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</si>
  <si>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</si>
  <si>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</si>
  <si>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</si>
  <si>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</si>
  <si>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</si>
  <si>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</si>
  <si>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</si>
  <si>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</si>
  <si>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</si>
  <si>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</si>
  <si>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</si>
  <si>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</si>
  <si>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</si>
  <si>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</si>
  <si>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</si>
  <si>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</si>
  <si>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</si>
  <si>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</si>
  <si>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</si>
  <si>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</si>
  <si>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</si>
  <si>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</si>
  <si>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</si>
  <si>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</si>
  <si>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</si>
  <si>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</si>
  <si>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</si>
  <si>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</si>
  <si>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</si>
  <si>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</si>
  <si>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</si>
  <si>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</si>
  <si>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</si>
  <si>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</si>
  <si>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</si>
  <si>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</si>
  <si>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</si>
  <si>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</si>
  <si>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</si>
  <si>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</si>
  <si>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</si>
  <si>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</si>
  <si>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</si>
  <si>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</si>
  <si>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</si>
  <si>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</si>
  <si>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</si>
  <si>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</si>
  <si>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</si>
  <si>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</si>
  <si>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</si>
  <si>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</si>
  <si>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</si>
  <si>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</si>
  <si>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</si>
  <si>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</si>
  <si>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</si>
  <si>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</si>
  <si>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</si>
  <si>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</si>
  <si>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</si>
  <si>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</si>
  <si>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</si>
  <si>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</si>
  <si>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</si>
  <si>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</si>
  <si>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</si>
  <si>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</si>
  <si>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</si>
  <si>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</si>
  <si>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</si>
  <si>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</si>
  <si>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</si>
  <si>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</si>
  <si>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</si>
  <si>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</si>
  <si>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</si>
  <si>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</si>
  <si>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</si>
  <si>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</si>
  <si>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</si>
  <si>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</si>
  <si>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</si>
  <si>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</si>
  <si>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</si>
  <si>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</si>
  <si>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</si>
  <si>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</si>
  <si>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</si>
  <si>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</si>
  <si>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</si>
  <si>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</si>
  <si>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</si>
  <si>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</si>
  <si>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</si>
  <si>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</si>
  <si>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</si>
  <si>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</si>
  <si>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</si>
  <si>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</si>
  <si>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</si>
  <si>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</si>
  <si>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</si>
  <si>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</si>
  <si>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</si>
  <si>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</si>
  <si>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</si>
  <si>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</si>
  <si>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</si>
  <si>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</si>
  <si>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</si>
  <si>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</si>
  <si>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</si>
  <si>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</si>
  <si>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</si>
  <si>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</si>
  <si>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</si>
  <si>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</si>
  <si>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</si>
  <si>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</si>
  <si>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</si>
  <si>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</si>
  <si>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</si>
  <si>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</si>
  <si>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</si>
  <si>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</si>
  <si>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</si>
  <si>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</si>
  <si>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</si>
  <si>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</si>
  <si>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</si>
  <si>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</si>
  <si>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</si>
  <si>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</si>
  <si>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</si>
  <si>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</si>
  <si>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</si>
  <si>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</si>
  <si>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</si>
  <si>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</si>
  <si>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</si>
  <si>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</si>
  <si>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</si>
  <si>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</si>
  <si>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</si>
  <si>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</si>
  <si>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</si>
  <si>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</si>
  <si>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</si>
  <si>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</si>
  <si>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</si>
  <si>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</si>
  <si>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</si>
  <si>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</si>
  <si>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</si>
  <si>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</si>
  <si>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</si>
  <si>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</si>
  <si>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</si>
  <si>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</si>
  <si>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</si>
  <si>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</si>
  <si>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</si>
  <si>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</si>
  <si>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</si>
  <si>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</si>
  <si>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</si>
  <si>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</si>
  <si>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</si>
  <si>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</si>
  <si>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</si>
  <si>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</si>
  <si>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</si>
  <si>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</si>
  <si>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</si>
  <si>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</si>
  <si>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</si>
  <si>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</si>
  <si>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</si>
  <si>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</si>
  <si>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</si>
  <si>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</si>
  <si>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</si>
  <si>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</si>
  <si>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</si>
  <si>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</si>
  <si>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</si>
  <si>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</si>
  <si>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</si>
  <si>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</si>
  <si>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</si>
  <si>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</si>
  <si>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</si>
  <si>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</si>
  <si>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</si>
  <si>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</si>
  <si>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</si>
  <si>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</si>
  <si>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</si>
  <si>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</si>
  <si>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</si>
  <si>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</si>
  <si>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</si>
  <si>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</si>
  <si>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</si>
  <si>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</si>
  <si>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</si>
  <si>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</si>
  <si>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</si>
  <si>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</si>
  <si>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</si>
  <si>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</si>
  <si>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</si>
  <si>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</si>
  <si>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</si>
  <si>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</si>
  <si>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</si>
  <si>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</si>
  <si>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</si>
  <si>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</si>
  <si>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</si>
  <si>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</si>
  <si>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</si>
  <si>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</si>
  <si>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</si>
  <si>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</si>
  <si>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</si>
  <si>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</si>
  <si>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</si>
  <si>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</si>
  <si>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</si>
  <si>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</si>
  <si>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</si>
  <si>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</si>
  <si>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</si>
  <si>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</si>
  <si>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</si>
  <si>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</si>
  <si>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</si>
  <si>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</si>
  <si>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</si>
  <si>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</si>
  <si>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</si>
  <si>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</si>
  <si>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</si>
  <si>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</si>
  <si>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</si>
  <si>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</si>
  <si>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</si>
  <si>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</si>
  <si>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</si>
  <si>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</si>
  <si>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</si>
  <si>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</si>
  <si>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</si>
  <si>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</si>
  <si>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</si>
  <si>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</si>
  <si>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</si>
  <si>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</si>
  <si>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</si>
  <si>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</si>
  <si>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</si>
  <si>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</si>
  <si>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</si>
  <si>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</si>
  <si>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</si>
  <si>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</si>
  <si>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</si>
  <si>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</si>
  <si>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</si>
  <si>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</si>
  <si>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</si>
  <si>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</si>
  <si>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</si>
  <si>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</si>
  <si>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</si>
  <si>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</si>
  <si>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</si>
  <si>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</si>
  <si>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</si>
  <si>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</si>
  <si>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</si>
  <si>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</si>
  <si>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</si>
  <si>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</si>
  <si>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</si>
  <si>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</si>
  <si>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</si>
  <si>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</si>
  <si>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</si>
  <si>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</si>
  <si>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</si>
  <si>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</si>
  <si>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</si>
  <si>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</si>
  <si>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</si>
  <si>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</si>
  <si>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</si>
  <si>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</si>
  <si>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</si>
  <si>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</si>
  <si>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</si>
  <si>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</si>
  <si>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</si>
  <si>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</si>
  <si>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</si>
  <si>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</si>
  <si>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</si>
  <si>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</si>
  <si>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</si>
  <si>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</si>
  <si>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</si>
  <si>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</si>
  <si>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</si>
  <si>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</si>
  <si>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</si>
  <si>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</si>
  <si>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</si>
  <si>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</si>
  <si>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</si>
  <si>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</si>
  <si>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</si>
  <si>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</si>
  <si>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</si>
  <si>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</si>
  <si>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</si>
  <si>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</si>
  <si>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</si>
  <si>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</si>
  <si>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</si>
  <si>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</si>
  <si>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</si>
  <si>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</si>
  <si>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</si>
  <si>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</si>
  <si>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</si>
  <si>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</si>
  <si>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</si>
  <si>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</si>
  <si>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</si>
  <si>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</si>
  <si>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</si>
  <si>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</si>
  <si>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</si>
  <si>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</si>
  <si>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</si>
  <si>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</si>
  <si>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</si>
  <si>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</si>
  <si>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</si>
  <si>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</si>
  <si>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</si>
  <si>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</si>
  <si>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</si>
  <si>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</si>
  <si>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</si>
  <si>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</si>
  <si>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</si>
  <si>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</si>
  <si>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</si>
  <si>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</si>
  <si>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</si>
  <si>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</si>
  <si>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</si>
  <si>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</si>
  <si>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</si>
  <si>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</si>
  <si>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</si>
  <si>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</si>
  <si>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</si>
  <si>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</si>
  <si>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</si>
  <si>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</si>
  <si>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</si>
  <si>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</si>
  <si>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</si>
  <si>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</si>
  <si>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</si>
  <si>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</si>
  <si>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</si>
  <si>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</si>
  <si>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</si>
  <si>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</si>
  <si>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</si>
  <si>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</si>
  <si>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</si>
  <si>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</si>
  <si>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</si>
  <si>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</si>
  <si>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</si>
  <si>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</si>
  <si>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</si>
  <si>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</si>
  <si>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</si>
  <si>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</si>
  <si>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</si>
  <si>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</si>
  <si>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</si>
  <si>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</si>
  <si>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</si>
  <si>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</si>
  <si>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</si>
  <si>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</si>
  <si>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</si>
  <si>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</si>
  <si>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</si>
  <si>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</si>
  <si>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</si>
  <si>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</si>
  <si>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</si>
  <si>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</si>
  <si>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</si>
  <si>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</si>
  <si>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</si>
  <si>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</si>
  <si>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</si>
  <si>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</si>
  <si>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</si>
  <si>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</si>
  <si>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</si>
  <si>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</si>
  <si>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</si>
  <si>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</si>
  <si>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</si>
  <si>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</si>
  <si>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</si>
  <si>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</si>
  <si>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</si>
  <si>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</si>
  <si>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</si>
  <si>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</si>
  <si>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</si>
  <si>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</si>
  <si>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</si>
  <si>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</si>
  <si>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</si>
  <si>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</si>
  <si>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</si>
  <si>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</si>
  <si>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</si>
  <si>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</si>
  <si>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</si>
  <si>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</si>
  <si>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</si>
  <si>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</si>
  <si>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</si>
  <si>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</si>
  <si>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</si>
  <si>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</si>
  <si>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</si>
  <si>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</si>
  <si>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</si>
  <si>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</si>
  <si>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</si>
  <si>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</si>
  <si>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</si>
  <si>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</si>
  <si>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</si>
  <si>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</si>
  <si>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</si>
  <si>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</si>
  <si>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</si>
  <si>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</si>
  <si>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</si>
  <si>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</si>
  <si>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</si>
  <si>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</si>
  <si>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</si>
  <si>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</si>
  <si>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</si>
  <si>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</si>
  <si>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</si>
  <si>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</si>
  <si>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</si>
  <si>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</si>
  <si>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</si>
  <si>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</si>
  <si>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</si>
  <si>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</si>
  <si>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</si>
  <si>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</si>
  <si>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</si>
  <si>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</si>
  <si>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</si>
  <si>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</si>
  <si>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</si>
  <si>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</si>
  <si>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</si>
  <si>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</si>
  <si>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</si>
  <si>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</si>
  <si>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</si>
  <si>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</si>
  <si>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</si>
  <si>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</si>
  <si>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</si>
  <si>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</si>
  <si>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</si>
  <si>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</si>
  <si>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</si>
  <si>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</si>
  <si>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</si>
  <si>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</si>
  <si>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</si>
  <si>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</si>
  <si>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</si>
  <si>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</si>
  <si>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</si>
  <si>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</si>
  <si>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</si>
  <si>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</si>
  <si>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</si>
  <si>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</si>
  <si>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</si>
  <si>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</si>
  <si>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</si>
  <si>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</si>
  <si>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</si>
  <si>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</si>
  <si>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</si>
  <si>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</si>
  <si>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</si>
  <si>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</si>
  <si>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</si>
  <si>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</si>
  <si>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</si>
  <si>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</si>
  <si>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</si>
  <si>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</si>
  <si>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</si>
  <si>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</si>
  <si>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</si>
  <si>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</si>
  <si>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</si>
  <si>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</si>
  <si>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</si>
  <si>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</si>
  <si>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</si>
  <si>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</si>
  <si>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</si>
  <si>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</si>
  <si>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</si>
  <si>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</si>
  <si>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</si>
  <si>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</si>
  <si>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</si>
  <si>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</si>
  <si>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</si>
  <si>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</si>
  <si>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</si>
  <si>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</si>
  <si>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</si>
  <si>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</si>
  <si>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</si>
  <si>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</si>
  <si>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</si>
  <si>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</si>
  <si>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</si>
  <si>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</si>
  <si>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</si>
  <si>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</si>
  <si>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</si>
  <si>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</si>
  <si>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</si>
  <si>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</si>
  <si>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</si>
  <si>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</si>
  <si>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</si>
  <si>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</si>
  <si>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</si>
  <si>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</si>
  <si>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</si>
  <si>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</si>
  <si>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</si>
  <si>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</si>
  <si>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</si>
  <si>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</si>
  <si>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</si>
  <si>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</si>
  <si>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</si>
  <si>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</si>
  <si>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</si>
  <si>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</si>
  <si>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</si>
  <si>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</si>
  <si>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</si>
  <si>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</si>
  <si>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</si>
  <si>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</si>
  <si>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</si>
  <si>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</si>
  <si>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</si>
  <si>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</si>
  <si>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</si>
  <si>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</si>
  <si>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</si>
  <si>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</si>
  <si>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</si>
  <si>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</si>
  <si>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</si>
  <si>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</si>
  <si>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</si>
  <si>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</si>
  <si>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</si>
  <si>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</si>
  <si>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</si>
  <si>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</si>
  <si>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</si>
  <si>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</si>
  <si>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</si>
  <si>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</si>
  <si>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</si>
  <si>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</si>
  <si>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</si>
  <si>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</si>
  <si>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</si>
  <si>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</si>
  <si>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</si>
  <si>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</si>
  <si>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</si>
  <si>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</si>
  <si>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</si>
  <si>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</si>
  <si>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</si>
  <si>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</si>
  <si>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</si>
  <si>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</si>
  <si>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</si>
  <si>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</si>
  <si>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</si>
  <si>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</si>
  <si>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</si>
  <si>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</si>
  <si>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</si>
  <si>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</si>
  <si>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</si>
  <si>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</si>
  <si>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</si>
  <si>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</si>
  <si>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</si>
  <si>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</si>
  <si>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</si>
  <si>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</si>
  <si>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</si>
  <si>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</si>
  <si>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</si>
  <si>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</si>
  <si>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</si>
  <si>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</si>
  <si>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</si>
  <si>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</si>
  <si>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</si>
  <si>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</si>
  <si>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</si>
  <si>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</si>
  <si>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</si>
  <si>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</si>
  <si>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</si>
  <si>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</si>
  <si>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</si>
  <si>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</si>
  <si>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</si>
  <si>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</si>
  <si>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</si>
  <si>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</si>
  <si>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</si>
  <si>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</si>
  <si>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</si>
  <si>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</si>
  <si>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</si>
  <si>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</si>
  <si>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</si>
  <si>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</si>
  <si>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</si>
  <si>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</si>
  <si>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</si>
  <si>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</si>
  <si>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</si>
  <si>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</si>
  <si>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</si>
  <si>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</si>
  <si>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</si>
  <si>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</si>
  <si>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</si>
  <si>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</si>
  <si>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</si>
  <si>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</si>
  <si>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</si>
  <si>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</si>
  <si>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</si>
  <si>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</si>
  <si>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</si>
  <si>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</si>
  <si>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</si>
  <si>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</si>
  <si>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</si>
  <si>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</si>
  <si>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</si>
  <si>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</si>
  <si>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</si>
  <si>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</si>
  <si>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</si>
  <si>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</si>
  <si>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</si>
  <si>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</si>
  <si>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</si>
  <si>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</si>
  <si>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</si>
  <si>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</si>
  <si>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</si>
  <si>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</si>
  <si>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</si>
  <si>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</si>
  <si>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</si>
  <si>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</si>
  <si>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</si>
  <si>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</si>
  <si>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</si>
  <si>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</si>
  <si>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</si>
  <si>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</si>
  <si>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</si>
  <si>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</si>
  <si>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</si>
  <si>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</si>
  <si>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</si>
  <si>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</si>
  <si>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</si>
  <si>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</si>
  <si>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</si>
  <si>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</si>
  <si>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</si>
  <si>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</si>
  <si>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</si>
  <si>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</si>
  <si>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</si>
  <si>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</si>
  <si>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</si>
  <si>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</si>
  <si>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</si>
  <si>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</si>
  <si>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</si>
  <si>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</si>
  <si>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</si>
  <si>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</si>
  <si>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</si>
  <si>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</si>
  <si>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</si>
  <si>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</si>
  <si>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</si>
  <si>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</si>
  <si>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</si>
  <si>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</si>
  <si>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</si>
  <si>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</si>
  <si>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</si>
  <si>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</si>
  <si>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</si>
  <si>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</si>
  <si>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</si>
  <si>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</si>
  <si>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</si>
  <si>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</si>
  <si>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</si>
  <si>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</si>
  <si>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</si>
  <si>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</si>
  <si>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</si>
  <si>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</si>
  <si>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</si>
  <si>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</si>
  <si>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</si>
  <si>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</si>
  <si>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</si>
  <si>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</si>
  <si>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</si>
  <si>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</si>
  <si>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</si>
  <si>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</si>
  <si>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</si>
  <si>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</si>
  <si>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</si>
  <si>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</si>
  <si>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</si>
  <si>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</si>
  <si>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</si>
  <si>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</si>
  <si>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</si>
  <si>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</si>
  <si>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</si>
  <si>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</si>
  <si>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</si>
  <si>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</si>
  <si>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</si>
  <si>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</si>
  <si>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</si>
  <si>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</si>
  <si>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</si>
  <si>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</si>
  <si>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</si>
  <si>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</si>
  <si>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</si>
  <si>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</si>
  <si>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</si>
  <si>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</si>
  <si>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</si>
  <si>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</si>
  <si>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</si>
  <si>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</si>
  <si>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</si>
  <si>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</si>
  <si>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</si>
  <si>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</si>
  <si>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</si>
  <si>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</si>
  <si>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</si>
  <si>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</si>
  <si>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</si>
  <si>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</si>
  <si>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</si>
  <si>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</si>
  <si>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</si>
  <si>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</si>
  <si>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</si>
  <si>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</si>
  <si>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</si>
  <si>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</si>
  <si>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</si>
  <si>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</si>
  <si>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</si>
  <si>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</si>
  <si>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</si>
  <si>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</si>
  <si>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</si>
  <si>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</si>
  <si>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</si>
  <si>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</si>
  <si>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</si>
  <si>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</si>
  <si>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</si>
  <si>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</si>
  <si>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</si>
  <si>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</si>
  <si>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</si>
  <si>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</si>
  <si>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</si>
  <si>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</si>
  <si>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</si>
  <si>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</si>
  <si>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</si>
  <si>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</si>
  <si>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</si>
  <si>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</si>
  <si>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</si>
  <si>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</si>
  <si>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</si>
  <si>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</si>
  <si>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</si>
  <si>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</si>
  <si>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</si>
  <si>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</si>
  <si>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</si>
  <si>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</si>
  <si>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</si>
  <si>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</si>
  <si>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</si>
  <si>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</si>
  <si>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</si>
  <si>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</si>
  <si>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</si>
  <si>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</si>
  <si>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</si>
  <si>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</si>
  <si>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</si>
  <si>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</si>
  <si>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</si>
  <si>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</si>
  <si>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</si>
  <si>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</si>
  <si>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</si>
  <si>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</si>
  <si>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</si>
  <si>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</si>
  <si>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</si>
  <si>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</si>
  <si>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</si>
  <si>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</si>
  <si>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</si>
  <si>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</si>
  <si>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</si>
  <si>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</si>
  <si>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</si>
  <si>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</si>
  <si>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</si>
  <si>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</si>
  <si>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</si>
  <si>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</si>
  <si>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</si>
  <si>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</si>
  <si>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</si>
  <si>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</si>
  <si>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</si>
  <si>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</si>
  <si>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</si>
  <si>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</si>
  <si>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</si>
  <si>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</si>
  <si>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</si>
  <si>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</si>
  <si>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</si>
  <si>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</si>
  <si>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</si>
  <si>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</si>
  <si>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</si>
  <si>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</si>
  <si>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</si>
  <si>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</si>
  <si>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</si>
  <si>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</si>
  <si>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</si>
  <si>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</si>
  <si>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</si>
  <si>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</si>
  <si>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</si>
  <si>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</si>
  <si>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</si>
  <si>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</si>
  <si>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</si>
  <si>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</si>
  <si>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</si>
  <si>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</si>
  <si>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</si>
  <si>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</si>
  <si>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</si>
  <si>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</si>
  <si>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</si>
  <si>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</si>
  <si>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</si>
  <si>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</si>
  <si>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</si>
  <si>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</si>
  <si>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</si>
  <si>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</si>
  <si>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</si>
  <si>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</si>
  <si>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</si>
  <si>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</si>
  <si>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</si>
  <si>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</si>
  <si>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</si>
  <si>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</si>
  <si>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</si>
  <si>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</si>
  <si>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</si>
  <si>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</si>
  <si>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</si>
  <si>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</si>
  <si>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</si>
  <si>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</si>
  <si>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</si>
  <si>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</si>
  <si>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</si>
  <si>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</si>
  <si>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</si>
  <si>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</si>
  <si>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</si>
  <si>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</si>
  <si>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</si>
  <si>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</si>
  <si>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</si>
  <si>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</si>
  <si>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</si>
  <si>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</si>
  <si>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</si>
  <si>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</si>
  <si>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</si>
  <si>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</si>
  <si>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</si>
  <si>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</si>
  <si>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</si>
  <si>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</si>
  <si>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</si>
  <si>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</si>
  <si>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</si>
  <si>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</si>
  <si>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</si>
  <si>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</si>
  <si>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</si>
  <si>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</si>
  <si>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</si>
  <si>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</si>
  <si>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</si>
  <si>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</si>
  <si>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</si>
  <si>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</si>
  <si>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</si>
  <si>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</si>
  <si>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</si>
  <si>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</si>
  <si>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</si>
  <si>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</si>
  <si>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</si>
  <si>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</si>
  <si>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</si>
  <si>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</si>
  <si>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</si>
  <si>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</si>
  <si>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</si>
  <si>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</si>
  <si>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</si>
  <si>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</si>
  <si>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</si>
  <si>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</si>
  <si>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</si>
  <si>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</si>
  <si>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</si>
  <si>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</si>
  <si>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</si>
  <si>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</si>
  <si>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</si>
  <si>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</si>
  <si>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</si>
  <si>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</si>
  <si>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</si>
  <si>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</si>
  <si>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</si>
  <si>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</si>
  <si>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</si>
  <si>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</si>
  <si>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</si>
  <si>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</si>
  <si>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</si>
  <si>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</si>
  <si>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</si>
  <si>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</si>
  <si>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</si>
  <si>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</si>
  <si>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</si>
  <si>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</si>
  <si>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</si>
  <si>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</si>
  <si>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</si>
  <si>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</si>
  <si>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</si>
  <si>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</si>
  <si>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</si>
  <si>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</si>
  <si>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</si>
  <si>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</si>
  <si>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</si>
  <si>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</si>
  <si>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</si>
  <si>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</si>
  <si>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</si>
  <si>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</si>
  <si>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</si>
  <si>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</si>
  <si>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</si>
  <si>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</si>
  <si>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</si>
  <si>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</si>
  <si>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</si>
  <si>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</si>
  <si>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</si>
  <si>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</si>
  <si>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</si>
  <si>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</si>
  <si>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</si>
  <si>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</si>
  <si>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</si>
  <si>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</si>
  <si>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</si>
  <si>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</si>
  <si>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</si>
  <si>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</si>
  <si>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</si>
  <si>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</si>
  <si>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</si>
  <si>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</si>
  <si>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</si>
  <si>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</si>
  <si>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</si>
  <si>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</si>
  <si>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</si>
  <si>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</si>
  <si>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</si>
  <si>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</si>
  <si>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</si>
  <si>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</si>
  <si>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</si>
  <si>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</si>
  <si>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</si>
  <si>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</si>
  <si>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</si>
  <si>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</si>
  <si>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</si>
  <si>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</si>
  <si>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</si>
  <si>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</si>
  <si>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</si>
  <si>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</si>
  <si>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</si>
  <si>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</si>
  <si>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</si>
  <si>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</si>
  <si>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</si>
  <si>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</si>
  <si>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</si>
  <si>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</si>
  <si>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</si>
  <si>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</si>
  <si>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</si>
  <si>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</si>
  <si>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</si>
  <si>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</si>
  <si>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</si>
  <si>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</si>
  <si>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</si>
  <si>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</si>
  <si>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</si>
  <si>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</si>
  <si>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</si>
  <si>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</si>
  <si>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</si>
  <si>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</si>
  <si>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</si>
  <si>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</si>
  <si>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</si>
  <si>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</si>
  <si>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</si>
  <si>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</si>
  <si>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</si>
  <si>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</si>
  <si>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</si>
  <si>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</si>
  <si>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</si>
  <si>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</si>
  <si>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</si>
  <si>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</si>
  <si>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</si>
  <si>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</si>
  <si>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</si>
  <si>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</si>
  <si>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</si>
  <si>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</si>
  <si>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</si>
  <si>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</si>
  <si>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</si>
  <si>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</si>
  <si>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</si>
  <si>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</si>
  <si>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</si>
  <si>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</si>
  <si>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</si>
  <si>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</si>
  <si>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</si>
  <si>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</si>
  <si>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</si>
  <si>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</si>
  <si>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</si>
  <si>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</si>
  <si>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</si>
  <si>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</si>
  <si>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</si>
  <si>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</si>
  <si>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</si>
  <si>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</si>
  <si>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</si>
  <si>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</si>
  <si>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</si>
  <si>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</si>
  <si>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</si>
  <si>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</si>
  <si>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</si>
  <si>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</si>
  <si>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</si>
  <si>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</si>
  <si>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</si>
  <si>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</si>
  <si>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</si>
  <si>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</si>
  <si>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</si>
  <si>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</si>
  <si>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</si>
  <si>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</si>
  <si>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</si>
  <si>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</si>
  <si>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</si>
  <si>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</si>
  <si>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</si>
  <si>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</si>
  <si>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</si>
  <si>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</si>
  <si>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</si>
  <si>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</si>
  <si>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</si>
  <si>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</si>
  <si>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</si>
  <si>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</si>
  <si>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</si>
  <si>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</si>
  <si>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</si>
  <si>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</si>
  <si>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</si>
  <si>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</si>
  <si>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</si>
  <si>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</si>
  <si>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</si>
  <si>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</si>
  <si>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</si>
  <si>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</si>
  <si>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</si>
  <si>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</si>
  <si>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</si>
  <si>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</si>
  <si>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</si>
  <si>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</si>
  <si>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</si>
  <si>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</si>
  <si>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</si>
  <si>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</si>
  <si>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</si>
  <si>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</si>
  <si>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</si>
  <si>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</si>
  <si>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</si>
  <si>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</si>
  <si>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</si>
  <si>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</si>
  <si>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</si>
  <si>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</si>
  <si>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</si>
  <si>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</si>
  <si>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</si>
  <si>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</si>
  <si>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</si>
  <si>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</si>
  <si>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</si>
  <si>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</si>
  <si>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</si>
  <si>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</si>
  <si>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</si>
  <si>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</si>
  <si>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</si>
  <si>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</si>
  <si>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</si>
  <si>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</si>
  <si>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</si>
  <si>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</si>
  <si>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</si>
  <si>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</si>
  <si>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</si>
  <si>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</si>
  <si>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</si>
  <si>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</si>
  <si>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</si>
  <si>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</si>
  <si>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</si>
  <si>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</si>
  <si>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</si>
  <si>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</si>
  <si>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</si>
  <si>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</si>
  <si>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</si>
  <si>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</si>
  <si>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</si>
  <si>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</si>
  <si>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</si>
  <si>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</si>
  <si>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</si>
  <si>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</si>
  <si>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</si>
  <si>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</si>
  <si>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</si>
  <si>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</si>
  <si>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</si>
  <si>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</si>
  <si>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</si>
  <si>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</si>
  <si>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</si>
  <si>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</si>
  <si>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</si>
  <si>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</si>
  <si>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</si>
  <si>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</si>
  <si>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</si>
  <si>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</si>
  <si>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</si>
  <si>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</si>
  <si>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</si>
  <si>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</si>
  <si>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</si>
  <si>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</si>
  <si>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</si>
  <si>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</si>
  <si>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</si>
  <si>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</si>
  <si>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</si>
  <si>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</si>
  <si>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</si>
  <si>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</si>
  <si>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</si>
  <si>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</si>
  <si>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</si>
  <si>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</si>
  <si>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</si>
  <si>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</si>
  <si>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</si>
  <si>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</si>
  <si>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</si>
  <si>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</si>
  <si>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</si>
  <si>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</si>
  <si>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</si>
  <si>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</si>
  <si>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</si>
  <si>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</si>
  <si>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</si>
  <si>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</si>
  <si>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</si>
  <si>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</si>
  <si>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</si>
  <si>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</si>
  <si>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</si>
  <si>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</si>
  <si>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</si>
  <si>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</si>
  <si>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</si>
  <si>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</si>
  <si>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</si>
  <si>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</si>
  <si>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</si>
  <si>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</si>
  <si>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</si>
  <si>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</si>
  <si>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</si>
  <si>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</si>
  <si>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</si>
  <si>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</si>
  <si>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</si>
  <si>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</si>
  <si>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</si>
  <si>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</si>
  <si>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</si>
  <si>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</si>
  <si>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</si>
  <si>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</si>
  <si>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</si>
  <si>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</si>
  <si>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</si>
  <si>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</si>
  <si>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</si>
  <si>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</si>
  <si>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</si>
  <si>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</si>
  <si>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</si>
  <si>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</si>
  <si>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</si>
  <si>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</si>
  <si>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</si>
  <si>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</si>
  <si>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</si>
  <si>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</si>
  <si>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</si>
  <si>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</si>
  <si>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</si>
  <si>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</si>
  <si>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</si>
  <si>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</si>
  <si>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</si>
  <si>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</si>
  <si>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</si>
  <si>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</si>
  <si>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</si>
  <si>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</si>
  <si>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</si>
  <si>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</si>
  <si>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</si>
  <si>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</si>
  <si>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</si>
  <si>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</si>
  <si>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</si>
  <si>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</si>
  <si>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</si>
  <si>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</si>
  <si>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</si>
  <si>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</si>
  <si>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</si>
  <si>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</si>
  <si>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</si>
  <si>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</si>
  <si>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</si>
  <si>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</si>
  <si>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</si>
  <si>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</si>
  <si>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</si>
  <si>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</si>
  <si>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</si>
  <si>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</si>
  <si>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</si>
  <si>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</si>
  <si>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</si>
  <si>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</si>
  <si>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</si>
  <si>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</si>
  <si>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</si>
  <si>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</si>
  <si>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</si>
  <si>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</si>
  <si>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</si>
  <si>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</si>
  <si>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</si>
  <si>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</si>
  <si>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</si>
  <si>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</si>
  <si>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</si>
  <si>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</si>
  <si>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</si>
  <si>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</si>
  <si>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</si>
  <si>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</si>
  <si>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</si>
  <si>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</si>
  <si>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</si>
  <si>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</si>
  <si>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</si>
  <si>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</si>
  <si>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</si>
  <si>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</si>
  <si>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</si>
  <si>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</si>
  <si>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</si>
  <si>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</si>
  <si>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</si>
  <si>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</si>
  <si>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</si>
  <si>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</si>
  <si>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</si>
  <si>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</si>
  <si>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</si>
  <si>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</si>
  <si>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</si>
  <si>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</si>
  <si>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</si>
  <si>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</si>
  <si>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</si>
  <si>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</si>
  <si>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</si>
  <si>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</si>
  <si>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</si>
  <si>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</si>
  <si>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</si>
  <si>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</si>
  <si>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</si>
  <si>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</si>
  <si>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</si>
  <si>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</si>
  <si>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</si>
  <si>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</si>
  <si>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</si>
  <si>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</si>
  <si>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</si>
  <si>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</si>
  <si>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</si>
  <si>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</si>
  <si>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</si>
  <si>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</si>
  <si>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</si>
  <si>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</si>
  <si>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</si>
  <si>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</si>
  <si>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</si>
  <si>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</si>
  <si>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</si>
  <si>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</si>
  <si>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</si>
  <si>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</si>
  <si>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</si>
  <si>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</si>
  <si>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</si>
  <si>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</si>
  <si>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</si>
  <si>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</si>
  <si>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</si>
  <si>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</si>
  <si>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</si>
  <si>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</si>
  <si>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</si>
  <si>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</si>
  <si>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</si>
  <si>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</si>
  <si>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</si>
  <si>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</si>
  <si>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</si>
  <si>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</si>
  <si>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</si>
  <si>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</si>
  <si>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</si>
  <si>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</si>
  <si>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</si>
  <si>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</si>
  <si>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</si>
  <si>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</si>
  <si>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</si>
  <si>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</si>
  <si>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</si>
  <si>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</si>
  <si>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</si>
  <si>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</si>
  <si>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</si>
  <si>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</si>
  <si>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</si>
  <si>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</si>
  <si>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</si>
  <si>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</si>
  <si>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</si>
  <si>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</si>
  <si>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</si>
  <si>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</si>
  <si>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</si>
  <si>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</si>
  <si>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</si>
  <si>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</si>
  <si>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</si>
  <si>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</si>
  <si>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</si>
  <si>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</si>
  <si>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</si>
  <si>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</si>
  <si>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</si>
  <si>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</si>
  <si>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</si>
  <si>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</si>
  <si>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</si>
  <si>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</si>
  <si>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</si>
  <si>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</si>
  <si>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</si>
  <si>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</si>
  <si>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</si>
  <si>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</si>
  <si>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</si>
  <si>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</si>
  <si>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</si>
  <si>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</si>
  <si>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</si>
  <si>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</si>
  <si>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</si>
  <si>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</si>
  <si>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</si>
  <si>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</si>
  <si>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</si>
  <si>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</si>
  <si>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</si>
  <si>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</si>
  <si>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</si>
  <si>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</si>
  <si>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</si>
  <si>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</si>
  <si>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</si>
  <si>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</si>
  <si>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</si>
  <si>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</si>
  <si>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</si>
  <si>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</si>
  <si>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</si>
  <si>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</si>
  <si>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</si>
  <si>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</si>
  <si>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</si>
  <si>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</si>
  <si>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</si>
  <si>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</si>
  <si>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</si>
  <si>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</si>
  <si>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</si>
  <si>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</si>
  <si>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</si>
  <si>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</si>
  <si>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</si>
  <si>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</si>
  <si>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</si>
  <si>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</si>
  <si>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</si>
  <si>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</si>
  <si>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</si>
  <si>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</si>
  <si>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</si>
  <si>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</si>
  <si>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</si>
  <si>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</si>
  <si>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</si>
  <si>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</si>
  <si>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</si>
  <si>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</si>
  <si>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</si>
  <si>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</si>
  <si>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</si>
  <si>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</si>
  <si>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</si>
  <si>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</si>
  <si>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</si>
  <si>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</si>
  <si>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</si>
  <si>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</si>
  <si>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</si>
  <si>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</si>
  <si>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</si>
  <si>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</si>
  <si>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</si>
  <si>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</si>
  <si>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</si>
  <si>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</si>
  <si>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</si>
  <si>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</si>
  <si>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</si>
  <si>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</si>
  <si>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</si>
  <si>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</si>
  <si>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</si>
  <si>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</si>
  <si>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</si>
  <si>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</si>
  <si>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</si>
  <si>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</si>
  <si>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</si>
  <si>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</si>
  <si>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</si>
  <si>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</si>
  <si>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</si>
  <si>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</si>
  <si>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</si>
  <si>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</si>
  <si>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</si>
  <si>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</si>
  <si>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</si>
  <si>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</si>
  <si>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</si>
  <si>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</si>
  <si>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</si>
  <si>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</si>
  <si>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</si>
  <si>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</si>
  <si>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</si>
  <si>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</si>
  <si>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</si>
  <si>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</si>
  <si>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</si>
  <si>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</si>
  <si>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</si>
  <si>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</si>
  <si>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</si>
  <si>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</si>
  <si>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</si>
  <si>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</si>
  <si>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</si>
  <si>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</si>
  <si>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</si>
  <si>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</si>
  <si>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</si>
  <si>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</si>
  <si>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</si>
  <si>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</si>
  <si>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</si>
  <si>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</si>
  <si>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</si>
  <si>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</si>
  <si>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</si>
  <si>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</si>
  <si>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</si>
  <si>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</si>
  <si>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</si>
  <si>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</si>
  <si>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</si>
  <si>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</si>
  <si>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</si>
  <si>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</si>
  <si>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</si>
  <si>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</si>
  <si>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</si>
  <si>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</si>
  <si>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</si>
  <si>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</si>
  <si>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</si>
  <si>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</si>
  <si>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</si>
  <si>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</si>
  <si>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</si>
  <si>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</si>
  <si>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</si>
  <si>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</si>
  <si>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</si>
  <si>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</si>
  <si>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</si>
  <si>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</si>
  <si>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</si>
  <si>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</si>
  <si>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</si>
  <si>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</si>
  <si>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</si>
  <si>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</si>
  <si>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</si>
  <si>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</si>
  <si>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</si>
  <si>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</si>
  <si>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</si>
  <si>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</si>
  <si>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</si>
  <si>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</si>
  <si>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</si>
  <si>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</si>
  <si>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</si>
  <si>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</si>
  <si>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</si>
  <si>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</si>
  <si>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</si>
  <si>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</si>
  <si>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</si>
  <si>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</si>
  <si>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</si>
  <si>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</si>
  <si>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</si>
  <si>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</si>
  <si>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</si>
  <si>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</si>
  <si>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</si>
  <si>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</si>
  <si>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</si>
  <si>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</si>
  <si>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</si>
  <si>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</si>
  <si>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</si>
  <si>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</si>
  <si>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</si>
  <si>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</si>
  <si>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</si>
  <si>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</si>
  <si>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</si>
  <si>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</si>
  <si>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</si>
  <si>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</si>
  <si>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</si>
  <si>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</si>
  <si>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</si>
  <si>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</si>
  <si>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</si>
  <si>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</si>
  <si>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</si>
  <si>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</si>
  <si>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</si>
  <si>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</si>
  <si>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</si>
  <si>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</si>
  <si>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</si>
  <si>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</si>
  <si>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</si>
  <si>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</si>
  <si>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</si>
  <si>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</si>
  <si>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</si>
  <si>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</si>
  <si>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</si>
  <si>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</si>
  <si>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</si>
  <si>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</si>
  <si>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</si>
  <si>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</si>
  <si>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</si>
  <si>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</si>
  <si>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</si>
  <si>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</si>
  <si>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</si>
  <si>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</si>
  <si>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</si>
  <si>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</si>
  <si>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</si>
  <si>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</si>
  <si>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</si>
  <si>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</si>
  <si>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</si>
  <si>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</si>
  <si>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</si>
  <si>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</si>
  <si>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</si>
  <si>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</si>
  <si>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</si>
  <si>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</si>
  <si>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</si>
  <si>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</si>
  <si>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</si>
  <si>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</si>
  <si>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</si>
  <si>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</si>
  <si>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</si>
  <si>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</si>
  <si>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</si>
  <si>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</si>
  <si>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</si>
  <si>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</si>
  <si>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</si>
  <si>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</si>
  <si>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</si>
  <si>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</si>
  <si>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</si>
  <si>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</si>
  <si>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</si>
  <si>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</si>
  <si>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</si>
  <si>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</si>
  <si>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</si>
  <si>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</si>
  <si>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</si>
  <si>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</si>
  <si>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</si>
  <si>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</si>
  <si>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</si>
  <si>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</si>
  <si>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</si>
  <si>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</si>
  <si>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</si>
  <si>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</si>
  <si>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</si>
  <si>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</si>
  <si>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</si>
  <si>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</si>
  <si>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</si>
  <si>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</si>
  <si>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</si>
  <si>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</si>
  <si>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</si>
  <si>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</si>
  <si>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</si>
  <si>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</si>
  <si>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</si>
  <si>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</si>
  <si>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</si>
  <si>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</si>
  <si>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</si>
  <si>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</si>
  <si>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</si>
  <si>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</si>
  <si>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</si>
  <si>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</si>
  <si>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</si>
  <si>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</si>
  <si>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</si>
  <si>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</si>
  <si>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</si>
  <si>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</si>
  <si>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</si>
  <si>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</si>
  <si>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</si>
  <si>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</si>
  <si>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</si>
  <si>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</si>
  <si>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</si>
  <si>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</si>
  <si>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</si>
  <si>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</si>
  <si>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</si>
  <si>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</si>
  <si>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</si>
  <si>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</si>
  <si>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</si>
  <si>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</si>
  <si>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</si>
  <si>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</si>
  <si>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</si>
  <si>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</si>
  <si>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</si>
  <si>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</si>
  <si>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</si>
  <si>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</si>
  <si>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</si>
  <si>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</si>
  <si>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</si>
  <si>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</si>
  <si>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</si>
  <si>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</si>
  <si>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</si>
  <si>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</si>
  <si>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</si>
  <si>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</si>
  <si>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</si>
  <si>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</si>
  <si>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</si>
  <si>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</si>
  <si>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</si>
  <si>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</si>
  <si>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</si>
  <si>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</si>
  <si>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</si>
  <si>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</si>
  <si>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</si>
  <si>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</si>
  <si>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</si>
  <si>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</si>
  <si>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</si>
  <si>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</si>
  <si>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</si>
  <si>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</si>
  <si>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</si>
  <si>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</si>
  <si>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</si>
  <si>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</si>
  <si>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</si>
  <si>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</si>
  <si>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</si>
  <si>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</si>
  <si>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</si>
  <si>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</si>
  <si>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</si>
  <si>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</si>
  <si>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</si>
  <si>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</si>
  <si>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</si>
  <si>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</si>
  <si>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</si>
  <si>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</si>
  <si>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</si>
  <si>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</si>
  <si>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</si>
  <si>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</si>
  <si>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</si>
  <si>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</si>
  <si>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</si>
  <si>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</si>
  <si>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</si>
  <si>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</si>
  <si>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</si>
  <si>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</si>
  <si>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</si>
  <si>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</si>
  <si>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</si>
  <si>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</si>
  <si>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</si>
  <si>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</si>
  <si>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</si>
  <si>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</si>
  <si>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</si>
  <si>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</si>
  <si>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</si>
  <si>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</si>
  <si>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</si>
  <si>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</si>
  <si>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</si>
  <si>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</si>
  <si>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</si>
  <si>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</si>
  <si>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</si>
  <si>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</si>
  <si>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</si>
  <si>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</si>
  <si>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</si>
  <si>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</si>
  <si>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</si>
  <si>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</si>
  <si>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</si>
  <si>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</si>
  <si>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</si>
  <si>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</si>
  <si>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</si>
  <si>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</si>
  <si>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</si>
  <si>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</si>
  <si>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</si>
  <si>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</si>
  <si>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</si>
  <si>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</si>
  <si>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</si>
  <si>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</si>
  <si>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</si>
  <si>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</si>
  <si>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</si>
  <si>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</si>
  <si>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</si>
  <si>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</si>
  <si>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</si>
  <si>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</si>
  <si>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</si>
  <si>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</si>
  <si>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</si>
  <si>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</si>
  <si>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</si>
  <si>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</si>
  <si>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</si>
  <si>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</si>
  <si>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</si>
  <si>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</si>
  <si>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</si>
  <si>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</si>
  <si>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</si>
  <si>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</si>
  <si>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</si>
  <si>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</si>
  <si>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</si>
  <si>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</si>
  <si>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</si>
  <si>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</si>
  <si>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</si>
  <si>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</si>
  <si>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</si>
  <si>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</si>
  <si>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</si>
  <si>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</si>
  <si>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</si>
  <si>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</si>
  <si>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</si>
  <si>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</si>
  <si>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</si>
  <si>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</si>
  <si>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</si>
  <si>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</si>
  <si>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</si>
  <si>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</si>
  <si>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</si>
  <si>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</si>
  <si>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</si>
  <si>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</si>
  <si>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</si>
  <si>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</si>
  <si>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</si>
  <si>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</si>
  <si>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</si>
  <si>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</si>
  <si>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</si>
  <si>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</si>
  <si>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</si>
  <si>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</si>
  <si>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</si>
  <si>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</si>
  <si>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</si>
  <si>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</si>
  <si>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</si>
  <si>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</si>
  <si>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</si>
  <si>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</si>
  <si>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</si>
  <si>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</si>
  <si>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</si>
  <si>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</si>
  <si>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</si>
  <si>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</si>
  <si>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</si>
  <si>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</si>
  <si>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</si>
  <si>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</si>
  <si>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</si>
  <si>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</si>
  <si>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</si>
  <si>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</si>
  <si>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</si>
  <si>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</si>
  <si>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</si>
  <si>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</si>
  <si>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</si>
  <si>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</si>
  <si>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</si>
  <si>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</si>
  <si>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</si>
  <si>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</si>
  <si>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</si>
  <si>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</si>
  <si>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</si>
  <si>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</si>
  <si>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</si>
  <si>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</si>
  <si>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</si>
  <si>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</si>
  <si>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</si>
  <si>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</si>
  <si>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</si>
  <si>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</si>
  <si>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</si>
  <si>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</si>
  <si>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</si>
  <si>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</si>
  <si>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</si>
  <si>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</si>
  <si>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</si>
  <si>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</si>
  <si>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</si>
  <si>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</si>
  <si>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</si>
  <si>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</si>
  <si>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</si>
  <si>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</si>
  <si>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</si>
  <si>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</si>
  <si>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</si>
  <si>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</si>
  <si>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</si>
  <si>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</si>
  <si>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</si>
  <si>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</si>
  <si>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</si>
  <si>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</si>
  <si>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</si>
  <si>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</si>
  <si>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</si>
  <si>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</si>
  <si>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</si>
  <si>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</si>
  <si>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</si>
  <si>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</si>
  <si>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</si>
  <si>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</si>
  <si>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</si>
  <si>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</si>
  <si>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</si>
  <si>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</si>
  <si>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</si>
  <si>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</si>
  <si>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</si>
  <si>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</si>
  <si>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</si>
  <si>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</si>
  <si>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</si>
  <si>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</si>
  <si>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</si>
  <si>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</si>
  <si>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</si>
  <si>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</si>
  <si>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</si>
  <si>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</si>
  <si>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</si>
  <si>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</si>
  <si>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</si>
  <si>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</si>
  <si>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</si>
  <si>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</si>
  <si>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</si>
  <si>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</si>
  <si>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</si>
  <si>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</si>
  <si>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</si>
  <si>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</si>
  <si>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</si>
  <si>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</si>
  <si>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</si>
  <si>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</si>
  <si>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</si>
  <si>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</si>
  <si>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</si>
  <si>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</si>
  <si>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</si>
  <si>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</si>
  <si>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</si>
  <si>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</si>
  <si>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</si>
  <si>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</si>
  <si>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</si>
  <si>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</si>
  <si>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</si>
  <si>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</si>
  <si>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</si>
  <si>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</si>
  <si>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</si>
  <si>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</si>
  <si>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</si>
  <si>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</si>
  <si>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</si>
  <si>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</si>
  <si>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</si>
  <si>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</si>
  <si>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</si>
  <si>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</si>
  <si>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</si>
  <si>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</si>
  <si>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</si>
  <si>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</si>
  <si>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</si>
  <si>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</si>
  <si>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</si>
  <si>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</si>
  <si>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</si>
  <si>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</si>
  <si>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</si>
  <si>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</si>
  <si>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</si>
  <si>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</si>
  <si>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</si>
  <si>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</si>
  <si>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</si>
  <si>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</si>
  <si>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</si>
  <si>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</si>
  <si>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</si>
  <si>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</si>
  <si>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</si>
  <si>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</si>
  <si>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</si>
  <si>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</si>
  <si>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</si>
  <si>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</si>
  <si>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</si>
  <si>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</si>
  <si>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</si>
  <si>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</si>
  <si>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</si>
  <si>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</si>
  <si>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</si>
  <si>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</si>
  <si>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</si>
  <si>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</si>
  <si>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</si>
  <si>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</si>
  <si>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</si>
  <si>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</si>
  <si>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</si>
  <si>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</si>
  <si>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</si>
  <si>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</si>
  <si>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</si>
  <si>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</si>
  <si>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</si>
  <si>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</si>
  <si>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</si>
  <si>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</si>
  <si>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</si>
  <si>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</si>
  <si>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</si>
  <si>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</si>
  <si>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</si>
  <si>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</si>
  <si>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</si>
  <si>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</si>
  <si>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</si>
  <si>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</si>
  <si>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</si>
  <si>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</si>
  <si>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</si>
  <si>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</si>
  <si>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</si>
  <si>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</si>
  <si>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</si>
  <si>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</si>
  <si>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</si>
  <si>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</si>
  <si>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</si>
  <si>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</si>
  <si>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</si>
  <si>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</si>
  <si>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</si>
  <si>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</si>
  <si>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</si>
  <si>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</si>
  <si>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</si>
  <si>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</si>
  <si>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</si>
  <si>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</si>
  <si>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</si>
  <si>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</si>
  <si>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</si>
  <si>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</si>
  <si>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</si>
  <si>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</si>
  <si>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</si>
  <si>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</si>
  <si>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</si>
  <si>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</si>
  <si>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</si>
  <si>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</si>
  <si>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</si>
  <si>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</si>
  <si>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</si>
  <si>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</si>
  <si>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</si>
  <si>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</si>
  <si>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</si>
  <si>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</si>
  <si>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</si>
  <si>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</si>
  <si>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</si>
  <si>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</si>
  <si>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</si>
  <si>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</si>
  <si>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</si>
  <si>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</si>
  <si>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</si>
  <si>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</si>
  <si>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</si>
  <si>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</si>
  <si>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</si>
  <si>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</si>
  <si>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</si>
  <si>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</si>
  <si>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</si>
  <si>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</si>
  <si>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</si>
  <si>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</si>
  <si>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</si>
  <si>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</si>
  <si>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</si>
  <si>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</si>
  <si>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</si>
  <si>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</si>
  <si>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</si>
  <si>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</si>
  <si>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</si>
  <si>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</si>
  <si>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</si>
  <si>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</si>
  <si>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</si>
  <si>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</si>
  <si>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</si>
  <si>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</si>
  <si>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</si>
  <si>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</si>
  <si>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</si>
  <si>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</si>
  <si>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</si>
  <si>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</si>
  <si>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</si>
  <si>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</si>
  <si>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</si>
  <si>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</si>
  <si>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</si>
  <si>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</si>
  <si>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</si>
  <si>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</si>
  <si>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</si>
  <si>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</si>
  <si>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</si>
  <si>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</si>
  <si>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</si>
  <si>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</si>
  <si>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</si>
  <si>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</si>
  <si>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</si>
  <si>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</si>
  <si>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</si>
  <si>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</si>
  <si>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</si>
  <si>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</si>
  <si>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</si>
  <si>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</si>
  <si>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</si>
  <si>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</si>
  <si>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</si>
  <si>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</si>
  <si>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</si>
  <si>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</si>
  <si>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</si>
  <si>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</si>
  <si>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</si>
  <si>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</si>
  <si>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</si>
  <si>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</si>
  <si>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</si>
  <si>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</si>
  <si>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</si>
  <si>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</si>
  <si>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</si>
  <si>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</si>
  <si>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</si>
  <si>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</si>
  <si>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</si>
  <si>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</si>
  <si>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</si>
  <si>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</si>
  <si>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</si>
  <si>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</si>
  <si>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</si>
  <si>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</si>
  <si>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</si>
  <si>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</si>
  <si>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</si>
  <si>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</si>
  <si>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</si>
  <si>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</si>
  <si>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</si>
  <si>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</si>
  <si>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</si>
  <si>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</si>
  <si>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</si>
  <si>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</si>
  <si>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</si>
  <si>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</si>
  <si>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</si>
  <si>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</si>
  <si>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</si>
  <si>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</si>
  <si>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</si>
  <si>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</si>
  <si>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</si>
  <si>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</si>
  <si>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</si>
  <si>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</si>
  <si>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</si>
  <si>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</si>
  <si>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</si>
  <si>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</si>
  <si>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</si>
  <si>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</si>
  <si>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</si>
  <si>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</si>
  <si>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</si>
  <si>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</si>
  <si>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</si>
  <si>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</si>
  <si>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</si>
  <si>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</si>
  <si>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</si>
  <si>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</si>
  <si>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</si>
  <si>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</si>
  <si>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</si>
  <si>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</si>
  <si>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</si>
  <si>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</si>
  <si>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</si>
  <si>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</si>
  <si>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</si>
  <si>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</si>
  <si>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</si>
  <si>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</si>
  <si>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</si>
  <si>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</si>
  <si>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</si>
  <si>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</si>
  <si>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</si>
  <si>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</si>
  <si>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</si>
  <si>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</si>
  <si>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</si>
  <si>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</si>
  <si>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</si>
  <si>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</si>
  <si>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</si>
  <si>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</si>
  <si>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</si>
  <si>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</si>
  <si>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</si>
  <si>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</si>
  <si>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</si>
  <si>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</si>
  <si>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</si>
  <si>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</si>
  <si>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</si>
  <si>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</si>
  <si>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</si>
  <si>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</si>
  <si>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</si>
  <si>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</si>
  <si>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</si>
  <si>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</si>
  <si>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</si>
  <si>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</si>
  <si>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</si>
  <si>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</si>
  <si>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</si>
  <si>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</si>
  <si>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</si>
  <si>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</si>
  <si>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</si>
  <si>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</si>
  <si>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</si>
  <si>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</si>
  <si>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</si>
  <si>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</si>
  <si>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</si>
  <si>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</si>
  <si>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</si>
  <si>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</si>
  <si>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</si>
  <si>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</si>
  <si>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</si>
  <si>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</si>
  <si>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</si>
  <si>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</si>
  <si>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</si>
  <si>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</si>
  <si>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</si>
  <si>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</si>
  <si>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</si>
  <si>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</si>
  <si>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</si>
  <si>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</si>
  <si>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</si>
  <si>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</si>
  <si>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</si>
  <si>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</si>
  <si>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</si>
  <si>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</si>
  <si>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</si>
  <si>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</si>
  <si>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</si>
  <si>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</si>
  <si>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</si>
  <si>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</si>
  <si>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</si>
  <si>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</si>
  <si>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</si>
  <si>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</si>
  <si>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</si>
  <si>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</si>
  <si>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</si>
  <si>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</si>
  <si>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</si>
  <si>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</si>
  <si>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</si>
  <si>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</si>
  <si>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</si>
  <si>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</si>
  <si>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</si>
  <si>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</si>
  <si>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</si>
  <si>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</si>
  <si>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</si>
  <si>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</si>
  <si>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</si>
  <si>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</si>
  <si>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</si>
  <si>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</si>
  <si>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</si>
  <si>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</si>
  <si>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</si>
  <si>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</si>
  <si>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</si>
  <si>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</si>
  <si>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</si>
  <si>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</si>
  <si>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</si>
  <si>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</si>
  <si>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</si>
  <si>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</si>
  <si>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</si>
  <si>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</si>
  <si>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</si>
  <si>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</si>
  <si>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</si>
  <si>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</si>
  <si>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</si>
  <si>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</si>
  <si>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</si>
  <si>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</si>
  <si>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</si>
  <si>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</si>
  <si>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</si>
  <si>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</si>
  <si>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</si>
  <si>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</si>
  <si>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</si>
  <si>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</si>
  <si>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</si>
  <si>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</si>
  <si>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</si>
  <si>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</si>
  <si>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</si>
  <si>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</si>
  <si>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</si>
  <si>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</si>
  <si>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</si>
  <si>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</si>
  <si>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</si>
  <si>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</si>
  <si>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</si>
  <si>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</si>
  <si>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</si>
  <si>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</si>
  <si>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</si>
  <si>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</si>
  <si>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</si>
  <si>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</si>
  <si>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</si>
  <si>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</si>
  <si>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</si>
  <si>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</si>
  <si>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</si>
  <si>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</si>
  <si>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</si>
  <si>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</si>
  <si>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</si>
  <si>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</si>
  <si>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</si>
  <si>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</si>
  <si>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</si>
  <si>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</si>
  <si>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</si>
  <si>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</si>
  <si>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</si>
  <si>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</si>
  <si>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</si>
  <si>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</si>
  <si>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</si>
  <si>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</si>
  <si>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</si>
  <si>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</si>
  <si>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</si>
  <si>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</si>
  <si>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</si>
  <si>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</si>
  <si>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</si>
  <si>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</si>
  <si>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</si>
  <si>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</si>
  <si>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</si>
  <si>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</si>
  <si>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</si>
  <si>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</si>
  <si>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</si>
  <si>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</si>
  <si>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</si>
  <si>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</si>
  <si>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</si>
  <si>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</si>
  <si>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</si>
  <si>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</si>
  <si>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</si>
  <si>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</si>
  <si>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</si>
  <si>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</si>
  <si>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</si>
  <si>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</si>
  <si>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</si>
  <si>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</si>
  <si>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</si>
  <si>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</si>
  <si>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</si>
  <si>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</si>
  <si>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</si>
  <si>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</si>
  <si>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</si>
  <si>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</si>
  <si>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</si>
  <si>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</si>
  <si>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</si>
  <si>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</si>
  <si>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</si>
  <si>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</si>
  <si>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</si>
  <si>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</si>
  <si>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</si>
  <si>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</si>
  <si>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</si>
  <si>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</si>
  <si>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</si>
  <si>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</si>
  <si>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</si>
  <si>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</si>
  <si>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</si>
  <si>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</si>
  <si>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</si>
  <si>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</si>
  <si>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</si>
  <si>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</si>
  <si>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</si>
  <si>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</si>
  <si>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</si>
  <si>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</si>
  <si>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</si>
  <si>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</si>
  <si>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</si>
  <si>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</si>
  <si>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</si>
  <si>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</si>
  <si>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</si>
  <si>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</si>
  <si>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</si>
  <si>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</si>
  <si>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</si>
  <si>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</si>
  <si>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</si>
  <si>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</si>
  <si>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</si>
  <si>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</si>
  <si>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</si>
  <si>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</si>
  <si>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</si>
  <si>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</si>
  <si>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</si>
  <si>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</si>
  <si>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</si>
  <si>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</si>
  <si>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</si>
  <si>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</si>
  <si>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</si>
  <si>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</si>
  <si>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</si>
  <si>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</si>
  <si>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</si>
  <si>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</si>
  <si>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</si>
  <si>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</si>
  <si>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</si>
  <si>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</si>
  <si>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</si>
  <si>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</si>
  <si>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</si>
  <si>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</si>
  <si>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</si>
  <si>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</si>
  <si>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</si>
  <si>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</si>
  <si>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</si>
  <si>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</si>
  <si>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</si>
  <si>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</si>
  <si>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</si>
  <si>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</si>
  <si>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</si>
  <si>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</si>
  <si>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</si>
  <si>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</si>
  <si>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</si>
  <si>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</si>
  <si>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</si>
  <si>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</si>
  <si>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</si>
  <si>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</si>
  <si>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</si>
  <si>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</si>
  <si>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</si>
  <si>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</si>
  <si>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</si>
  <si>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</si>
  <si>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</si>
  <si>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</si>
  <si>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</si>
  <si>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</si>
  <si>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</si>
  <si>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</si>
  <si>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</si>
  <si>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</si>
  <si>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</si>
  <si>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</si>
  <si>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</si>
  <si>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</si>
  <si>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</si>
  <si>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</si>
  <si>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</si>
  <si>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</si>
  <si>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</si>
  <si>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</si>
  <si>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</si>
  <si>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</si>
  <si>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</si>
  <si>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</si>
  <si>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</si>
  <si>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</si>
  <si>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</si>
  <si>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</si>
  <si>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</si>
  <si>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</si>
  <si>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</si>
  <si>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</si>
  <si>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</si>
  <si>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</si>
  <si>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</si>
  <si>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</si>
  <si>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</si>
  <si>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</si>
  <si>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</si>
  <si>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</si>
  <si>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</si>
  <si>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</si>
  <si>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</si>
  <si>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</si>
  <si>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</si>
  <si>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</si>
  <si>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</si>
  <si>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</si>
  <si>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</si>
  <si>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</si>
  <si>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</si>
  <si>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</si>
  <si>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</si>
  <si>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</si>
  <si>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</si>
  <si>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</si>
  <si>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</si>
  <si>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</si>
  <si>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</si>
  <si>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</si>
  <si>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</si>
  <si>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</si>
  <si>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</si>
  <si>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</si>
  <si>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</si>
  <si>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</si>
  <si>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</si>
  <si>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</si>
  <si>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</si>
  <si>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</si>
  <si>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</si>
  <si>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</si>
  <si>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</si>
  <si>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</si>
  <si>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</si>
  <si>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</si>
  <si>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</si>
  <si>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</si>
  <si>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</si>
  <si>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</si>
  <si>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</si>
  <si>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</si>
  <si>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</si>
  <si>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</si>
  <si>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</si>
  <si>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</si>
  <si>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</si>
  <si>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</si>
  <si>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</si>
  <si>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</si>
  <si>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</si>
  <si>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</si>
  <si>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</si>
  <si>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</si>
  <si>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</si>
  <si>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</si>
  <si>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</si>
  <si>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</si>
  <si>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</si>
  <si>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</si>
  <si>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</si>
  <si>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</si>
  <si>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</si>
  <si>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</si>
  <si>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</si>
  <si>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</si>
  <si>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</si>
  <si>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</si>
  <si>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</si>
  <si>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</si>
  <si>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</si>
  <si>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</si>
  <si>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</si>
  <si>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</si>
  <si>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</si>
  <si>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</si>
  <si>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</si>
  <si>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</si>
  <si>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</si>
  <si>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</si>
  <si>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</si>
  <si>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</si>
  <si>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</si>
  <si>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</si>
  <si>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</si>
  <si>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</si>
  <si>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</si>
  <si>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</si>
  <si>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</si>
  <si>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</si>
  <si>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</si>
  <si>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</si>
  <si>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</si>
  <si>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</si>
  <si>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</si>
  <si>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</si>
  <si>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</si>
  <si>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</si>
  <si>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</si>
  <si>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</si>
  <si>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</si>
  <si>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</si>
  <si>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</si>
  <si>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</si>
  <si>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</si>
  <si>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</si>
  <si>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</si>
  <si>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</si>
  <si>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</si>
  <si>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</si>
  <si>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</si>
  <si>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</si>
  <si>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</si>
  <si>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</si>
  <si>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</si>
  <si>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</si>
  <si>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</si>
  <si>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</si>
  <si>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</si>
  <si>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</si>
  <si>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</si>
  <si>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</si>
  <si>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</si>
  <si>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</si>
  <si>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</si>
  <si>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</si>
  <si>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</si>
  <si>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</si>
  <si>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</si>
  <si>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</si>
  <si>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</si>
  <si>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</si>
  <si>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</si>
  <si>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</si>
  <si>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</si>
  <si>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</si>
  <si>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</si>
  <si>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</si>
  <si>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</si>
  <si>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</si>
  <si>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</si>
  <si>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</si>
  <si>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</si>
  <si>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</si>
  <si>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</si>
  <si>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</si>
  <si>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</si>
  <si>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</si>
  <si>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</si>
  <si>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</si>
  <si>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</si>
  <si>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</si>
  <si>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</si>
  <si>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</si>
  <si>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</si>
  <si>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</si>
  <si>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</si>
  <si>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</si>
  <si>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</si>
  <si>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</si>
  <si>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</si>
  <si>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</si>
  <si>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</si>
  <si>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</si>
  <si>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</si>
  <si>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</si>
  <si>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</si>
  <si>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</si>
  <si>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</si>
  <si>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</si>
  <si>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</si>
  <si>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</si>
  <si>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</si>
  <si>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</si>
  <si>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</si>
  <si>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</si>
  <si>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</si>
  <si>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</si>
  <si>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</si>
  <si>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</si>
  <si>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</si>
  <si>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</si>
  <si>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</si>
  <si>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</si>
  <si>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</si>
  <si>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</si>
  <si>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</si>
  <si>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</si>
  <si>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</si>
  <si>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</si>
  <si>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</si>
  <si>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</si>
  <si>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</si>
  <si>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</si>
  <si>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</si>
  <si>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</si>
  <si>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</si>
  <si>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</si>
  <si>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</si>
  <si>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</si>
  <si>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</si>
  <si>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</si>
  <si>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</si>
  <si>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</si>
  <si>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</si>
  <si>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</si>
  <si>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</si>
  <si>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</si>
  <si>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</si>
  <si>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</si>
  <si>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</si>
  <si>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</si>
  <si>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</si>
  <si>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</si>
  <si>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</si>
  <si>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</si>
  <si>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</si>
  <si>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</si>
  <si>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</si>
  <si>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</si>
  <si>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</si>
  <si>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</si>
  <si>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</si>
  <si>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</si>
  <si>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</si>
  <si>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</si>
  <si>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</si>
  <si>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</si>
  <si>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</si>
  <si>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</si>
  <si>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</si>
  <si>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</si>
  <si>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</si>
  <si>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</si>
  <si>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</si>
  <si>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</si>
  <si>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</si>
  <si>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</si>
  <si>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</si>
  <si>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</si>
  <si>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</si>
  <si>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</si>
  <si>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</si>
  <si>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</si>
  <si>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</si>
  <si>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</si>
  <si>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</si>
  <si>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</si>
  <si>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</si>
  <si>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</si>
  <si>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</si>
  <si>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</si>
  <si>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</si>
  <si>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</si>
  <si>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</si>
  <si>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</si>
  <si>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</si>
  <si>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</si>
  <si>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</si>
  <si>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</si>
  <si>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</si>
  <si>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</si>
  <si>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</si>
  <si>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</si>
  <si>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</si>
  <si>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</si>
  <si>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</si>
  <si>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</si>
  <si>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</si>
  <si>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</si>
  <si>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</si>
  <si>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</si>
  <si>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</si>
  <si>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</si>
  <si>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</si>
  <si>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</si>
  <si>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</si>
  <si>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</si>
  <si>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</si>
  <si>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</si>
  <si>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</si>
  <si>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</si>
  <si>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</si>
  <si>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</si>
  <si>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</si>
  <si>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</si>
  <si>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</si>
  <si>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</si>
  <si>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</si>
  <si>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</si>
  <si>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</si>
  <si>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</si>
  <si>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</si>
  <si>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</si>
  <si>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</si>
  <si>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</si>
  <si>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</si>
  <si>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</si>
  <si>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</si>
  <si>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</si>
  <si>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</si>
  <si>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</si>
  <si>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</si>
  <si>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</si>
  <si>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</si>
  <si>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</si>
  <si>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</si>
  <si>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</si>
  <si>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</si>
  <si>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</si>
  <si>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</si>
  <si>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</si>
  <si>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</si>
  <si>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</si>
  <si>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</si>
  <si>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</si>
  <si>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</si>
  <si>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</si>
  <si>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</si>
  <si>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</si>
  <si>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</si>
  <si>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</si>
  <si>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</si>
  <si>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</si>
  <si>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</si>
  <si>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</si>
  <si>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</si>
  <si>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</si>
  <si>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</si>
  <si>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</si>
  <si>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</si>
  <si>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</si>
  <si>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</si>
  <si>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</si>
  <si>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</si>
  <si>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</si>
  <si>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</si>
  <si>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</si>
  <si>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</si>
  <si>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</si>
  <si>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</si>
  <si>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</si>
  <si>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</si>
  <si>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</si>
  <si>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</si>
  <si>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</si>
  <si>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</si>
  <si>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</si>
  <si>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</si>
  <si>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</si>
  <si>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</si>
  <si>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</si>
  <si>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</si>
  <si>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</si>
  <si>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</si>
  <si>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</si>
  <si>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</si>
  <si>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</si>
  <si>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</si>
  <si>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</si>
  <si>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</si>
  <si>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</si>
  <si>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</si>
  <si>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</si>
  <si>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</si>
  <si>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</si>
  <si>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</si>
  <si>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</si>
  <si>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</si>
  <si>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</si>
  <si>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</si>
  <si>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</si>
  <si>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</si>
  <si>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</si>
  <si>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</si>
  <si>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</si>
  <si>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</si>
  <si>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</si>
  <si>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</si>
  <si>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</si>
  <si>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</si>
  <si>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</si>
  <si>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</si>
  <si>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</si>
  <si>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</si>
  <si>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</si>
  <si>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</si>
  <si>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</si>
  <si>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</si>
  <si>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</si>
  <si>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</si>
  <si>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</si>
  <si>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</si>
  <si>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</si>
  <si>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</si>
  <si>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</si>
  <si>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</si>
  <si>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</si>
  <si>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</si>
  <si>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</si>
  <si>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</si>
  <si>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</si>
  <si>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</si>
  <si>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</si>
  <si>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</si>
  <si>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</si>
  <si>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</si>
  <si>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</si>
  <si>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</si>
  <si>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</si>
  <si>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</si>
  <si>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</si>
  <si>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</si>
  <si>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</si>
  <si>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</si>
  <si>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</si>
  <si>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</si>
  <si>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</si>
  <si>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</si>
  <si>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</si>
  <si>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</si>
  <si>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</si>
  <si>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</si>
  <si>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</si>
  <si>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</si>
  <si>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</si>
  <si>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</si>
  <si>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</si>
  <si>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</si>
  <si>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</si>
  <si>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</si>
  <si>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</si>
  <si>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</si>
  <si>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</si>
  <si>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</si>
  <si>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</si>
  <si>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</si>
  <si>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</si>
  <si>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</si>
  <si>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</si>
  <si>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</si>
  <si>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</si>
  <si>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</si>
  <si>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</si>
  <si>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</si>
  <si>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</si>
  <si>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</si>
  <si>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</si>
  <si>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</si>
  <si>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</si>
  <si>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</si>
  <si>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</si>
  <si>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</si>
  <si>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</si>
  <si>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</si>
  <si>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</si>
  <si>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</si>
  <si>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</si>
  <si>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</si>
  <si>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</si>
  <si>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</si>
  <si>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</si>
  <si>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</si>
  <si>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</si>
  <si>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</si>
  <si>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</si>
  <si>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</si>
  <si>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</si>
  <si>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</si>
  <si>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</si>
  <si>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</si>
  <si>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</si>
  <si>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</si>
  <si>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</si>
  <si>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</si>
  <si>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</si>
  <si>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</si>
  <si>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</si>
  <si>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</si>
  <si>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</si>
  <si>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</si>
  <si>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</si>
  <si>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</si>
  <si>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</si>
  <si>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</si>
  <si>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</si>
  <si>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</si>
  <si>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</si>
  <si>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</si>
  <si>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</si>
  <si>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</si>
  <si>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</si>
  <si>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</si>
  <si>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</si>
  <si>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</si>
  <si>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</si>
  <si>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</si>
  <si>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</si>
  <si>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</si>
  <si>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</si>
  <si>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</si>
  <si>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</si>
  <si>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</si>
  <si>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</si>
  <si>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</si>
  <si>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</si>
  <si>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</si>
  <si>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</si>
  <si>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</si>
  <si>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</si>
  <si>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</si>
  <si>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</si>
  <si>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</si>
  <si>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</si>
  <si>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</si>
  <si>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</si>
  <si>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</si>
  <si>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</si>
  <si>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</si>
  <si>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</si>
  <si>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</si>
  <si>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</si>
  <si>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</si>
  <si>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</si>
  <si>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</si>
  <si>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</si>
  <si>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</si>
  <si>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</si>
  <si>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</si>
  <si>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</si>
  <si>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</si>
  <si>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</si>
  <si>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</si>
  <si>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</si>
  <si>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</si>
  <si>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</si>
  <si>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</si>
  <si>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</si>
  <si>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</si>
  <si>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</si>
  <si>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</si>
  <si>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</si>
  <si>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</si>
  <si>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</si>
  <si>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</si>
  <si>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</si>
  <si>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</si>
  <si>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</si>
  <si>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</si>
  <si>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</si>
  <si>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</si>
  <si>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</si>
  <si>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</si>
  <si>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</si>
  <si>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</si>
  <si>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</si>
  <si>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</si>
  <si>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</si>
  <si>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</si>
  <si>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</si>
  <si>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</si>
  <si>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</si>
  <si>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</si>
  <si>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</si>
  <si>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</si>
  <si>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</si>
  <si>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</si>
  <si>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</si>
  <si>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</si>
  <si>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</si>
  <si>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</si>
  <si>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</si>
  <si>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</si>
  <si>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</si>
  <si>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</si>
  <si>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</si>
  <si>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</si>
  <si>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</si>
  <si>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</si>
  <si>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</si>
  <si>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</si>
  <si>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</si>
  <si>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</si>
  <si>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</si>
  <si>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</si>
  <si>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</si>
  <si>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</si>
  <si>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</si>
  <si>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</si>
  <si>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</si>
  <si>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</si>
  <si>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</si>
  <si>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</si>
  <si>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</si>
  <si>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</si>
  <si>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</si>
  <si>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</si>
  <si>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</si>
  <si>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</si>
  <si>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</si>
  <si>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</si>
  <si>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</si>
  <si>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</si>
  <si>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</si>
  <si>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</si>
  <si>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</si>
  <si>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</si>
  <si>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</si>
  <si>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</si>
  <si>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</si>
  <si>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</si>
  <si>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</si>
  <si>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</si>
  <si>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</si>
  <si>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</si>
  <si>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</si>
  <si>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</si>
  <si>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</si>
  <si>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</si>
  <si>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</si>
  <si>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</si>
  <si>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</si>
  <si>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</si>
  <si>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</si>
  <si>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</si>
  <si>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</si>
  <si>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</si>
  <si>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</si>
  <si>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</si>
  <si>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</si>
  <si>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</si>
  <si>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</si>
  <si>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</si>
  <si>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</si>
  <si>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</si>
  <si>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</si>
  <si>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</si>
  <si>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</si>
  <si>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</si>
  <si>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</si>
  <si>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</si>
  <si>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</si>
  <si>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</si>
  <si>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</si>
  <si>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</si>
  <si>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</si>
  <si>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</si>
  <si>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</si>
  <si>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</si>
  <si>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</si>
  <si>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</si>
  <si>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</si>
  <si>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</si>
  <si>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</si>
  <si>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</si>
  <si>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</si>
  <si>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</si>
  <si>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</si>
  <si>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</si>
  <si>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</si>
  <si>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</si>
  <si>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</si>
  <si>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</si>
  <si>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</si>
  <si>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</si>
  <si>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</si>
  <si>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</si>
  <si>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</si>
  <si>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</si>
  <si>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</si>
  <si>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</si>
  <si>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</si>
  <si>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</si>
  <si>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</si>
  <si>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</si>
  <si>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</si>
  <si>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</si>
  <si>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</si>
  <si>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</si>
  <si>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</si>
  <si>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</si>
  <si>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</si>
  <si>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</si>
  <si>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</si>
  <si>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</si>
  <si>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</si>
  <si>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</si>
  <si>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</si>
  <si>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</si>
  <si>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</si>
  <si>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</si>
  <si>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</si>
  <si>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</si>
  <si>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</si>
  <si>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</si>
  <si>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</si>
  <si>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</si>
  <si>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</si>
  <si>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</si>
  <si>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</si>
  <si>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</si>
  <si>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</si>
  <si>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</si>
  <si>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</si>
  <si>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</si>
  <si>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</si>
  <si>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</si>
  <si>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</si>
  <si>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</si>
  <si>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</si>
  <si>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</si>
  <si>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</si>
  <si>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</si>
  <si>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</si>
  <si>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</si>
  <si>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</si>
  <si>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</si>
  <si>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</si>
  <si>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</si>
  <si>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</si>
  <si>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</si>
  <si>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</si>
  <si>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</si>
  <si>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</si>
  <si>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</si>
  <si>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</si>
  <si>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</si>
  <si>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</si>
  <si>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</si>
  <si>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</si>
  <si>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</si>
  <si>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</si>
  <si>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</si>
  <si>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</si>
  <si>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</si>
  <si>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</si>
  <si>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</si>
  <si>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</si>
  <si>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</si>
  <si>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</si>
  <si>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</si>
  <si>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</si>
  <si>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</si>
  <si>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</si>
  <si>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</si>
  <si>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</si>
  <si>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</si>
  <si>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</si>
  <si>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</si>
  <si>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</si>
  <si>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</si>
  <si>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</si>
  <si>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</si>
  <si>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</si>
  <si>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</si>
  <si>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</si>
  <si>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</si>
  <si>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</si>
  <si>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</si>
  <si>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</si>
  <si>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</si>
  <si>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</si>
  <si>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</si>
  <si>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</si>
  <si>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</si>
  <si>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</si>
  <si>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</si>
  <si>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</si>
  <si>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</si>
  <si>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</si>
  <si>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</si>
  <si>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</si>
  <si>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</si>
  <si>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</si>
  <si>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</si>
  <si>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</si>
  <si>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</si>
  <si>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</si>
  <si>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</si>
  <si>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</si>
  <si>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</si>
  <si>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</si>
  <si>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</si>
  <si>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</si>
  <si>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</si>
  <si>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</si>
  <si>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</si>
  <si>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</si>
  <si>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</si>
  <si>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</si>
  <si>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</si>
  <si>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</si>
  <si>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</si>
  <si>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</si>
  <si>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</si>
  <si>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</si>
  <si>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</si>
  <si>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</si>
  <si>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</si>
  <si>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</si>
  <si>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</si>
  <si>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</si>
  <si>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</si>
  <si>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</si>
  <si>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</si>
  <si>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</si>
  <si>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</si>
  <si>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</si>
  <si>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</si>
  <si>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</si>
  <si>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</si>
  <si>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</si>
  <si>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</si>
  <si>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</si>
  <si>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</si>
  <si>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</si>
  <si>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</si>
  <si>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</si>
  <si>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</si>
  <si>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</si>
  <si>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</si>
  <si>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</si>
  <si>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</si>
  <si>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</si>
  <si>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</si>
  <si>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</si>
  <si>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</si>
  <si>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</si>
  <si>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</si>
  <si>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</si>
  <si>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</si>
  <si>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</si>
  <si>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</si>
  <si>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</si>
  <si>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</si>
  <si>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</si>
  <si>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</si>
  <si>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</si>
  <si>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</si>
  <si>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</si>
  <si>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</si>
  <si>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</si>
  <si>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</si>
  <si>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</si>
  <si>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</si>
  <si>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</si>
  <si>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</si>
  <si>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</si>
  <si>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</si>
  <si>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</si>
  <si>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</si>
  <si>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</si>
  <si>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</si>
  <si>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</si>
  <si>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</si>
  <si>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</si>
  <si>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</si>
  <si>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</si>
  <si>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</si>
  <si>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</si>
  <si>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</si>
  <si>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</si>
  <si>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</si>
  <si>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</si>
  <si>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</si>
  <si>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</si>
  <si>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</si>
  <si>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</si>
  <si>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</si>
  <si>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</si>
  <si>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</si>
  <si>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</si>
  <si>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</si>
  <si>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</si>
  <si>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</si>
  <si>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</si>
  <si>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</si>
  <si>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</si>
  <si>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</si>
  <si>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</si>
  <si>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</si>
  <si>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</si>
  <si>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</si>
  <si>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</si>
  <si>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</si>
  <si>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</si>
  <si>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</si>
  <si>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</si>
  <si>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</si>
  <si>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</si>
  <si>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</si>
  <si>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</si>
  <si>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</si>
  <si>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</si>
  <si>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</si>
  <si>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</si>
  <si>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</si>
  <si>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</si>
  <si>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</si>
  <si>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</si>
  <si>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</si>
  <si>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</si>
  <si>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</si>
  <si>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</si>
  <si>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</si>
  <si>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</si>
  <si>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</si>
  <si>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</si>
  <si>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</si>
  <si>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</si>
  <si>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</si>
  <si>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</si>
  <si>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</si>
  <si>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</si>
  <si>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</si>
  <si>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</si>
  <si>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</si>
  <si>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</si>
  <si>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</si>
  <si>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</si>
  <si>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</si>
  <si>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</si>
  <si>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</si>
  <si>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</si>
  <si>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</si>
  <si>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</si>
  <si>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</si>
  <si>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</si>
  <si>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</si>
  <si>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</si>
  <si>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</si>
  <si>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</si>
  <si>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</si>
  <si>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</si>
  <si>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</si>
  <si>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</si>
  <si>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</si>
  <si>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</si>
  <si>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</si>
  <si>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</si>
  <si>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</si>
  <si>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</si>
  <si>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</si>
  <si>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</si>
  <si>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</si>
  <si>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</si>
  <si>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</si>
  <si>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</si>
  <si>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</si>
  <si>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</si>
  <si>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</si>
  <si>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</si>
  <si>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</si>
  <si>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</si>
  <si>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</si>
  <si>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</si>
  <si>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</si>
  <si>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</si>
  <si>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</si>
  <si>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</si>
  <si>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</si>
  <si>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</si>
  <si>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</si>
  <si>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</si>
  <si>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</si>
  <si>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</si>
  <si>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</si>
  <si>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</si>
  <si>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</si>
  <si>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</si>
  <si>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</si>
  <si>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</si>
  <si>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</si>
  <si>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</si>
  <si>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</si>
  <si>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</si>
  <si>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</si>
  <si>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</si>
  <si>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</si>
  <si>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</si>
  <si>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</si>
  <si>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</si>
  <si>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</si>
  <si>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</si>
  <si>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</si>
  <si>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</si>
  <si>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</si>
  <si>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</si>
  <si>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</si>
  <si>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</si>
  <si>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</si>
  <si>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</si>
  <si>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</si>
  <si>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</si>
  <si>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</si>
  <si>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</si>
  <si>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</si>
  <si>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</si>
  <si>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</si>
  <si>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</si>
  <si>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</si>
  <si>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</si>
  <si>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</si>
  <si>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</si>
  <si>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</si>
  <si>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</si>
  <si>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</si>
  <si>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</si>
  <si>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</si>
  <si>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</si>
  <si>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</si>
  <si>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</si>
  <si>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</si>
  <si>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</si>
  <si>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</si>
  <si>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</si>
  <si>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</si>
  <si>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</si>
  <si>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</si>
  <si>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</si>
  <si>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</si>
  <si>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</si>
  <si>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</si>
  <si>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</si>
  <si>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</si>
  <si>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</si>
  <si>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</si>
  <si>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</si>
  <si>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</si>
  <si>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</si>
  <si>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</si>
  <si>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</si>
  <si>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</si>
  <si>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</si>
  <si>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</si>
  <si>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</si>
  <si>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</si>
  <si>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</si>
  <si>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</si>
  <si>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</si>
  <si>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</si>
  <si>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</si>
  <si>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</si>
  <si>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</si>
  <si>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</si>
  <si>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</si>
  <si>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</si>
  <si>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</si>
  <si>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</si>
  <si>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</si>
  <si>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</si>
  <si>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</si>
  <si>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</si>
  <si>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</si>
  <si>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</si>
  <si>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</si>
  <si>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</si>
  <si>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</si>
  <si>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</si>
  <si>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</si>
  <si>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</si>
  <si>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</si>
  <si>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</si>
  <si>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</si>
  <si>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</si>
  <si>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</si>
  <si>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</si>
  <si>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</si>
  <si>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</si>
  <si>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</si>
  <si>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</si>
  <si>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</si>
  <si>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</si>
  <si>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</si>
  <si>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</si>
  <si>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</si>
  <si>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</si>
  <si>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</si>
  <si>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</si>
  <si>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</si>
  <si>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</si>
  <si>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</si>
  <si>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</si>
  <si>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</si>
  <si>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</si>
  <si>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</si>
  <si>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</si>
  <si>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</si>
  <si>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</si>
  <si>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</si>
  <si>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</si>
  <si>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</si>
  <si>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</si>
  <si>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</si>
  <si>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</si>
  <si>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</si>
  <si>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</si>
  <si>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</si>
  <si>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</si>
  <si>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</si>
  <si>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</si>
  <si>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</si>
  <si>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</si>
  <si>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</si>
  <si>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</si>
  <si>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</si>
  <si>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</si>
  <si>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</si>
  <si>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</si>
  <si>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</si>
  <si>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</si>
  <si>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</si>
  <si>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</si>
  <si>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</si>
  <si>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</si>
  <si>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</si>
  <si>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</si>
  <si>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</si>
  <si>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</si>
  <si>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</si>
  <si>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</si>
  <si>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</si>
  <si>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</si>
  <si>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</si>
  <si>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</si>
  <si>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</si>
  <si>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</si>
  <si>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</si>
  <si>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</si>
  <si>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</si>
  <si>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</si>
  <si>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</si>
  <si>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</si>
  <si>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</si>
  <si>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</si>
  <si>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</si>
  <si>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</si>
  <si>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</si>
  <si>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</si>
  <si>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</si>
  <si>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</si>
  <si>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</si>
  <si>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</si>
  <si>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</si>
  <si>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</si>
  <si>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</si>
  <si>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</si>
  <si>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</si>
  <si>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</si>
  <si>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</si>
  <si>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</si>
  <si>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</si>
  <si>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</si>
  <si>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</si>
  <si>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</si>
  <si>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</si>
  <si>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</si>
  <si>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</si>
  <si>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</si>
  <si>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</si>
  <si>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</si>
  <si>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</si>
  <si>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</si>
  <si>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</si>
  <si>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</si>
  <si>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</si>
  <si>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</si>
  <si>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</si>
  <si>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</si>
  <si>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</si>
  <si>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</si>
  <si>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</si>
  <si>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</si>
  <si>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</si>
  <si>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</si>
  <si>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</si>
  <si>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</si>
  <si>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</si>
  <si>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</si>
  <si>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</si>
  <si>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</si>
  <si>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</si>
  <si>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</si>
  <si>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</si>
  <si>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</si>
  <si>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</si>
  <si>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</si>
  <si>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</si>
  <si>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</si>
  <si>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</si>
  <si>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</si>
  <si>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</si>
  <si>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</si>
  <si>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</si>
  <si>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</si>
  <si>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</si>
  <si>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</si>
  <si>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</si>
  <si>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</si>
  <si>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</si>
  <si>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</si>
  <si>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</si>
  <si>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</si>
  <si>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</si>
  <si>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</si>
  <si>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</si>
  <si>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</si>
  <si>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</si>
  <si>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</si>
  <si>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</si>
  <si>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</si>
  <si>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</si>
  <si>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</si>
  <si>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</si>
  <si>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</si>
  <si>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</si>
  <si>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</si>
  <si>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</si>
  <si>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</si>
  <si>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</si>
  <si>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</si>
  <si>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</si>
  <si>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</si>
  <si>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</si>
  <si>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</si>
  <si>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</si>
  <si>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</si>
  <si>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</si>
  <si>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</si>
  <si>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</si>
  <si>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</si>
  <si>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</si>
  <si>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</si>
  <si>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</si>
  <si>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</si>
  <si>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</si>
  <si>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</si>
  <si>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</si>
  <si>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</si>
  <si>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</si>
  <si>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</si>
  <si>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</si>
  <si>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</si>
  <si>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</si>
  <si>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</si>
  <si>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</si>
  <si>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</si>
  <si>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</si>
  <si>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</si>
  <si>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</si>
  <si>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</si>
  <si>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</si>
  <si>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</si>
  <si>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</si>
  <si>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</si>
  <si>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</si>
  <si>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</si>
  <si>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</si>
  <si>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</si>
  <si>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</si>
  <si>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</si>
  <si>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</si>
  <si>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</si>
  <si>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</si>
  <si>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</si>
  <si>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</si>
  <si>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</si>
  <si>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</si>
  <si>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</si>
  <si>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</si>
  <si>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</si>
  <si>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</si>
  <si>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</si>
  <si>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</si>
  <si>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</si>
  <si>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</si>
  <si>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</si>
  <si>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</si>
  <si>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</si>
  <si>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</si>
  <si>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</si>
  <si>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</si>
  <si>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</si>
  <si>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</si>
  <si>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</si>
  <si>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</si>
  <si>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</si>
  <si>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</si>
  <si>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</si>
  <si>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</si>
  <si>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</si>
  <si>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</si>
  <si>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</si>
  <si>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</si>
  <si>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</si>
  <si>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</si>
  <si>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</si>
  <si>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</si>
  <si>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</si>
  <si>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</si>
  <si>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</si>
  <si>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</si>
  <si>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</si>
  <si>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</si>
  <si>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</si>
  <si>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</si>
  <si>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</si>
  <si>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</si>
  <si>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</si>
  <si>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</si>
  <si>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</si>
  <si>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</si>
  <si>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</si>
  <si>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</si>
  <si>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</si>
  <si>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</si>
  <si>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</si>
  <si>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</si>
  <si>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</si>
  <si>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</si>
  <si>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</si>
  <si>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</si>
  <si>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</si>
  <si>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</si>
  <si>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</si>
  <si>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</si>
  <si>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</si>
  <si>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</si>
  <si>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</si>
  <si>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</si>
  <si>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</si>
  <si>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</si>
  <si>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</si>
  <si>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</si>
  <si>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</si>
  <si>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</si>
  <si>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</si>
  <si>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</si>
  <si>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</si>
  <si>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</si>
  <si>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</si>
  <si>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</si>
  <si>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</si>
  <si>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</si>
  <si>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</si>
  <si>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</si>
  <si>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</si>
  <si>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</si>
  <si>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</si>
  <si>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</si>
  <si>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</si>
  <si>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</si>
  <si>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</si>
  <si>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</si>
  <si>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</si>
  <si>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</si>
  <si>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</si>
  <si>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</si>
  <si>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</si>
  <si>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</si>
  <si>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</si>
  <si>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</si>
  <si>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</si>
  <si>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</si>
  <si>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</si>
  <si>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</si>
  <si>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</si>
  <si>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</si>
  <si>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</si>
  <si>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</si>
  <si>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</si>
  <si>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</si>
  <si>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</si>
  <si>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</si>
  <si>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</si>
  <si>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</si>
  <si>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</si>
  <si>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</si>
  <si>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</si>
  <si>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</si>
  <si>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</si>
  <si>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</si>
  <si>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</si>
  <si>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</si>
  <si>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</si>
  <si>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</si>
  <si>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</si>
  <si>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</si>
  <si>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</si>
  <si>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</si>
  <si>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</si>
  <si>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</si>
  <si>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</si>
  <si>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</si>
  <si>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</si>
  <si>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</si>
  <si>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</si>
  <si>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</si>
  <si>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</si>
  <si>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</si>
  <si>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</si>
  <si>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</si>
  <si>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</si>
  <si>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</si>
  <si>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</si>
  <si>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</si>
  <si>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</si>
  <si>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</si>
  <si>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</si>
  <si>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</si>
  <si>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</si>
  <si>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</si>
  <si>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</si>
  <si>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</si>
  <si>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</si>
  <si>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</si>
  <si>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</si>
  <si>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</si>
  <si>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</si>
  <si>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</si>
  <si>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</si>
  <si>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</si>
  <si>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</si>
  <si>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</si>
  <si>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</si>
  <si>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</si>
  <si>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</si>
  <si>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</si>
  <si>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</si>
  <si>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</si>
  <si>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</si>
  <si>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</si>
  <si>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</si>
  <si>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</si>
  <si>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</si>
  <si>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</si>
  <si>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</si>
  <si>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</si>
  <si>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</si>
  <si>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</si>
  <si>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</si>
  <si>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</si>
  <si>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</si>
  <si>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</si>
  <si>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</si>
  <si>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</si>
  <si>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</si>
  <si>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</si>
  <si>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</si>
  <si>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</si>
  <si>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</si>
  <si>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</si>
  <si>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</si>
  <si>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</si>
  <si>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</si>
  <si>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</si>
  <si>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</si>
  <si>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</si>
  <si>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</si>
  <si>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</si>
  <si>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</si>
  <si>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</si>
  <si>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</si>
  <si>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</si>
  <si>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</si>
  <si>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</si>
  <si>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</si>
  <si>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</si>
  <si>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</si>
  <si>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</si>
  <si>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</si>
  <si>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</si>
  <si>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</si>
  <si>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</si>
  <si>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</si>
  <si>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</si>
  <si>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</si>
  <si>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</si>
  <si>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</si>
  <si>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</si>
  <si>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</si>
  <si>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</si>
  <si>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</si>
  <si>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</si>
  <si>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</si>
  <si>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</si>
  <si>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</si>
  <si>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</si>
  <si>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</si>
  <si>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</si>
  <si>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</si>
  <si>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</si>
  <si>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</si>
  <si>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</si>
  <si>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</si>
  <si>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</si>
  <si>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</si>
  <si>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</si>
  <si>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</si>
  <si>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</si>
  <si>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</si>
  <si>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</si>
  <si>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</si>
  <si>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</si>
  <si>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</si>
  <si>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</si>
  <si>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</si>
  <si>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</si>
  <si>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</si>
  <si>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</si>
  <si>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</si>
  <si>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</si>
  <si>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</si>
  <si>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</si>
  <si>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</si>
  <si>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</si>
  <si>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</si>
  <si>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</si>
  <si>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</si>
  <si>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</si>
  <si>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</si>
  <si>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</si>
  <si>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</si>
  <si>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</si>
  <si>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</si>
  <si>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</si>
  <si>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</si>
  <si>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</si>
  <si>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</si>
  <si>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</si>
  <si>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</si>
  <si>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</si>
  <si>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</si>
  <si>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</si>
  <si>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</si>
  <si>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</si>
  <si>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</si>
  <si>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</si>
  <si>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</si>
  <si>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</si>
  <si>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</si>
  <si>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</si>
  <si>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</si>
  <si>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</si>
  <si>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</si>
  <si>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</si>
  <si>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</si>
  <si>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</si>
  <si>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</si>
  <si>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</si>
  <si>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</si>
  <si>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</si>
  <si>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</si>
  <si>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</si>
  <si>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</si>
  <si>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</si>
  <si>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</si>
  <si>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</si>
  <si>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</si>
  <si>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</si>
  <si>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</si>
  <si>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</si>
  <si>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</si>
  <si>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</si>
  <si>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</si>
  <si>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</si>
  <si>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</si>
  <si>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</si>
  <si>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</si>
  <si>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</si>
  <si>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</si>
  <si>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</si>
  <si>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</si>
  <si>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</si>
  <si>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</si>
  <si>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</si>
  <si>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</si>
  <si>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</si>
  <si>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</si>
  <si>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</si>
  <si>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</si>
  <si>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</si>
  <si>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</si>
  <si>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</si>
  <si>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</si>
  <si>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</si>
  <si>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</si>
  <si>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</si>
  <si>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</si>
  <si>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</si>
  <si>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</si>
  <si>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</si>
  <si>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</si>
  <si>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</si>
  <si>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</si>
  <si>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</si>
  <si>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</si>
  <si>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</si>
  <si>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</si>
  <si>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</si>
  <si>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</si>
  <si>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</si>
  <si>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</si>
  <si>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</si>
  <si>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</si>
  <si>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</si>
  <si>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</si>
  <si>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</si>
  <si>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</si>
  <si>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</si>
  <si>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</si>
  <si>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</si>
  <si>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</si>
  <si>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</si>
  <si>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</si>
  <si>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</si>
  <si>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</si>
  <si>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</si>
  <si>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</si>
  <si>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</si>
  <si>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</si>
  <si>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</si>
  <si>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</si>
  <si>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</si>
  <si>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</si>
  <si>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</si>
  <si>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</si>
  <si>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</si>
  <si>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</si>
  <si>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</si>
  <si>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</si>
  <si>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</si>
  <si>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</si>
  <si>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</si>
  <si>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</si>
  <si>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</si>
  <si>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</si>
  <si>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</si>
  <si>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</si>
  <si>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</si>
  <si>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</si>
  <si>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</si>
  <si>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</si>
  <si>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</si>
  <si>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</si>
  <si>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</si>
  <si>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</si>
  <si>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</si>
  <si>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</si>
  <si>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</si>
  <si>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</si>
  <si>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</si>
  <si>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</si>
  <si>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</si>
  <si>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</si>
  <si>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</si>
  <si>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</si>
  <si>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</si>
  <si>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</si>
  <si>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</si>
  <si>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</si>
  <si>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</si>
  <si>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</si>
  <si>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</si>
  <si>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</si>
  <si>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</si>
  <si>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</si>
  <si>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</si>
  <si>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</si>
  <si>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</si>
  <si>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</si>
  <si>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</si>
  <si>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</si>
  <si>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</si>
  <si>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</si>
  <si>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</si>
  <si>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</si>
  <si>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</si>
  <si>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</si>
  <si>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</si>
  <si>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</si>
  <si>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</si>
  <si>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</si>
  <si>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</si>
  <si>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</si>
  <si>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</si>
  <si>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</si>
  <si>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</si>
  <si>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</si>
  <si>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</si>
  <si>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</si>
  <si>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</si>
  <si>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</si>
  <si>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</si>
  <si>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</si>
  <si>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</si>
  <si>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</si>
  <si>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</si>
  <si>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</si>
  <si>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</si>
  <si>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</si>
  <si>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</si>
  <si>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</si>
  <si>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</si>
  <si>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</si>
  <si>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</si>
  <si>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</si>
  <si>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</si>
  <si>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</si>
  <si>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</si>
  <si>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</si>
  <si>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</si>
  <si>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</si>
  <si>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</si>
  <si>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</si>
  <si>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</si>
  <si>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</si>
  <si>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</si>
  <si>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</si>
  <si>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</si>
  <si>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</si>
  <si>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</si>
  <si>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</si>
  <si>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</si>
  <si>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</si>
  <si>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</si>
  <si>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</si>
  <si>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</si>
  <si>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</si>
  <si>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</si>
  <si>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</si>
  <si>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</si>
  <si>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</si>
  <si>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</si>
  <si>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</si>
  <si>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</si>
  <si>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</si>
  <si>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</si>
  <si>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</si>
  <si>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</si>
  <si>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</si>
  <si>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</si>
  <si>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</si>
  <si>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</si>
  <si>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</si>
  <si>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</si>
  <si>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</si>
  <si>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</si>
  <si>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</si>
  <si>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</si>
  <si>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</si>
  <si>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</si>
  <si>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</si>
  <si>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</si>
  <si>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</si>
  <si>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</si>
  <si>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</si>
  <si>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</si>
  <si>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</si>
  <si>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</si>
  <si>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</si>
  <si>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</si>
  <si>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</si>
  <si>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</si>
  <si>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</si>
  <si>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</si>
  <si>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</si>
  <si>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</si>
  <si>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</si>
  <si>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</si>
  <si>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</si>
  <si>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</si>
  <si>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</si>
  <si>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</si>
  <si>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</si>
  <si>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</si>
  <si>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</si>
  <si>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</si>
  <si>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</si>
  <si>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</si>
  <si>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</si>
  <si>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</si>
  <si>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</si>
  <si>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</si>
  <si>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</si>
  <si>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</si>
  <si>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</si>
  <si>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</si>
  <si>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</si>
  <si>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</si>
  <si>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</si>
  <si>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</si>
  <si>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</si>
  <si>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</si>
  <si>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</si>
  <si>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</si>
  <si>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</si>
  <si>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</si>
  <si>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</si>
  <si>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</si>
  <si>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</si>
  <si>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</si>
  <si>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</si>
  <si>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</si>
  <si>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</si>
  <si>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</si>
  <si>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</si>
  <si>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</si>
  <si>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</si>
  <si>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</si>
  <si>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</si>
  <si>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</si>
  <si>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</si>
  <si>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</si>
  <si>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</si>
  <si>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</si>
  <si>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</si>
  <si>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</si>
  <si>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</si>
  <si>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</si>
  <si>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</si>
  <si>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</si>
  <si>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</si>
  <si>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</si>
  <si>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</si>
  <si>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</si>
  <si>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</si>
  <si>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</si>
  <si>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</si>
  <si>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</si>
  <si>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</si>
  <si>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</si>
  <si>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</si>
  <si>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</si>
  <si>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</si>
  <si>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</si>
  <si>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</si>
  <si>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</si>
  <si>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</si>
  <si>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</si>
  <si>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</si>
  <si>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</si>
  <si>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</si>
  <si>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</si>
  <si>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</si>
  <si>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</si>
  <si>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</si>
  <si>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</si>
  <si>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</si>
  <si>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</si>
  <si>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</si>
  <si>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</si>
  <si>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</si>
  <si>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</si>
  <si>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</si>
  <si>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</si>
  <si>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</si>
  <si>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</si>
  <si>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</si>
  <si>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</si>
  <si>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</si>
  <si>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</si>
  <si>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</si>
  <si>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</si>
  <si>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</si>
  <si>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</si>
  <si>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</si>
  <si>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</si>
  <si>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</si>
  <si>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</si>
  <si>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</si>
  <si>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</si>
  <si>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</si>
  <si>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</si>
  <si>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</si>
  <si>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</si>
  <si>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</si>
  <si>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</si>
  <si>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</si>
  <si>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</si>
  <si>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</si>
  <si>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</si>
  <si>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</si>
  <si>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</si>
  <si>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</si>
  <si>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</si>
  <si>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</si>
  <si>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</si>
  <si>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</si>
  <si>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</si>
  <si>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</si>
  <si>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</si>
  <si>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</si>
  <si>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</si>
  <si>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</si>
  <si>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</si>
  <si>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</si>
  <si>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</si>
  <si>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</si>
  <si>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</si>
  <si>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</si>
  <si>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</si>
  <si>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</si>
  <si>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</si>
  <si>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</si>
  <si>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</si>
  <si>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</si>
  <si>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</si>
  <si>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</si>
  <si>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</si>
  <si>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</si>
  <si>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</si>
  <si>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</si>
  <si>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</si>
  <si>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</si>
  <si>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</si>
  <si>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</si>
  <si>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</si>
  <si>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</si>
  <si>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</si>
  <si>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</si>
  <si>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</si>
  <si>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</si>
  <si>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</si>
  <si>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</si>
  <si>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</si>
  <si>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</si>
  <si>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</si>
  <si>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</si>
  <si>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</si>
  <si>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</si>
  <si>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</si>
  <si>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</si>
  <si>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</si>
  <si>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</si>
  <si>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</si>
  <si>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</si>
  <si>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</si>
  <si>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</si>
  <si>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</si>
  <si>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</si>
  <si>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</si>
  <si>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</si>
  <si>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</si>
  <si>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</si>
  <si>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</si>
  <si>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</si>
  <si>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</si>
  <si>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</si>
  <si>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</si>
  <si>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</si>
  <si>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</si>
  <si>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</si>
  <si>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</si>
  <si>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</si>
  <si>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</si>
  <si>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</si>
  <si>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</si>
  <si>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</si>
  <si>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</si>
  <si>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</si>
  <si>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</si>
  <si>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</si>
  <si>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</si>
  <si>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</si>
  <si>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</si>
  <si>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</si>
  <si>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</si>
  <si>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</si>
  <si>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</si>
  <si>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</si>
  <si>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</si>
  <si>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</si>
  <si>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</si>
  <si>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</si>
  <si>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</si>
  <si>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</si>
  <si>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</si>
  <si>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</si>
  <si>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</si>
  <si>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</si>
  <si>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</si>
  <si>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</si>
  <si>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</si>
  <si>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</si>
  <si>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</si>
  <si>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</si>
  <si>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</si>
  <si>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</si>
  <si>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</si>
  <si>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</si>
  <si>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</si>
  <si>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</si>
  <si>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</si>
  <si>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</si>
  <si>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</si>
  <si>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</si>
  <si>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</si>
  <si>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</si>
  <si>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</si>
  <si>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</si>
  <si>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</si>
  <si>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</si>
  <si>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</si>
  <si>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</si>
  <si>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</si>
  <si>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</si>
  <si>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</si>
  <si>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</si>
  <si>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</si>
  <si>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</si>
  <si>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</si>
  <si>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</si>
  <si>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</si>
  <si>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</si>
  <si>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</si>
  <si>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</si>
  <si>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</si>
  <si>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</si>
  <si>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</si>
  <si>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</si>
  <si>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</si>
  <si>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</si>
  <si>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</si>
  <si>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</si>
  <si>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</si>
  <si>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</si>
  <si>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</si>
  <si>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</si>
  <si>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</si>
  <si>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</si>
  <si>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</si>
  <si>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</si>
  <si>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</si>
  <si>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</si>
  <si>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</si>
  <si>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</si>
  <si>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</si>
  <si>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</si>
  <si>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</si>
  <si>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</si>
  <si>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</si>
  <si>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</si>
  <si>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</si>
  <si>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</si>
  <si>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</si>
  <si>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</si>
  <si>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</si>
  <si>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</si>
  <si>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</si>
  <si>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</si>
  <si>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</si>
  <si>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</si>
  <si>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</si>
  <si>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</si>
  <si>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</si>
  <si>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</si>
  <si>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</si>
  <si>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</si>
  <si>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</si>
  <si>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</si>
  <si>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</si>
  <si>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</si>
  <si>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</si>
  <si>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</si>
  <si>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</si>
  <si>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</si>
  <si>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</si>
  <si>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</si>
  <si>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</si>
  <si>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</si>
  <si>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</si>
  <si>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</si>
  <si>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</si>
  <si>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</si>
  <si>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</si>
  <si>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</si>
  <si>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</si>
  <si>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</si>
  <si>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</si>
  <si>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</si>
  <si>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</si>
  <si>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</si>
  <si>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</si>
  <si>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</si>
  <si>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</si>
  <si>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</si>
  <si>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</si>
  <si>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</si>
  <si>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</si>
  <si>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</si>
  <si>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</si>
  <si>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</si>
  <si>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</si>
  <si>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</si>
  <si>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</si>
  <si>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</si>
  <si>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</si>
  <si>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</si>
  <si>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</si>
  <si>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</si>
  <si>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</si>
  <si>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</si>
  <si>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</si>
  <si>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</si>
  <si>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</si>
  <si>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</si>
  <si>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</si>
  <si>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</si>
  <si>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</si>
  <si>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</si>
  <si>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</si>
  <si>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</si>
  <si>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</si>
  <si>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</si>
  <si>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</si>
  <si>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</si>
  <si>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</si>
  <si>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</si>
  <si>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</si>
  <si>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</si>
  <si>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</si>
  <si>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</si>
  <si>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</si>
  <si>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</si>
  <si>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</si>
  <si>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</si>
  <si>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</si>
  <si>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</si>
  <si>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</si>
  <si>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</si>
  <si>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</si>
  <si>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</si>
  <si>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</si>
  <si>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</si>
  <si>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</si>
  <si>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</si>
  <si>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</si>
  <si>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</si>
  <si>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</si>
  <si>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</si>
  <si>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</si>
  <si>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</si>
  <si>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</si>
  <si>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</si>
  <si>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</si>
  <si>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</si>
  <si>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</si>
  <si>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</si>
  <si>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</si>
  <si>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</si>
  <si>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</si>
  <si>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</si>
  <si>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</si>
  <si>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</si>
  <si>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</si>
  <si>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</si>
  <si>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</si>
  <si>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</si>
  <si>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</si>
  <si>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</si>
  <si>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</si>
  <si>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</si>
  <si>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</si>
  <si>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</si>
  <si>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</si>
  <si>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</si>
  <si>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</si>
  <si>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</si>
  <si>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</si>
  <si>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</si>
  <si>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</si>
  <si>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</si>
  <si>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</si>
  <si>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</si>
  <si>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</si>
  <si>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</si>
  <si>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</si>
  <si>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</si>
  <si>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</si>
  <si>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</si>
  <si>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</si>
  <si>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</si>
  <si>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</si>
  <si>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</si>
  <si>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</si>
  <si>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</si>
  <si>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</si>
  <si>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</si>
  <si>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</si>
  <si>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</si>
  <si>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</si>
  <si>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</si>
  <si>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</si>
  <si>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</si>
  <si>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</si>
  <si>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</si>
  <si>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</si>
  <si>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</si>
  <si>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</si>
  <si>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</si>
  <si>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</si>
  <si>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</si>
  <si>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</si>
  <si>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</si>
  <si>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</si>
  <si>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</si>
  <si>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</si>
  <si>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</si>
  <si>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</si>
  <si>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</si>
  <si>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</si>
  <si>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</si>
  <si>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</si>
  <si>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</si>
  <si>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</si>
  <si>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</si>
  <si>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</si>
  <si>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</si>
  <si>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</si>
  <si>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</si>
  <si>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</si>
  <si>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</si>
  <si>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</si>
  <si>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</si>
  <si>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</si>
  <si>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</si>
  <si>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</si>
  <si>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</si>
  <si>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</si>
  <si>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</si>
  <si>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</si>
  <si>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</si>
  <si>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</si>
  <si>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</si>
  <si>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</si>
  <si>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</si>
  <si>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</si>
  <si>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</si>
  <si>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</si>
  <si>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</si>
  <si>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</si>
  <si>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</si>
  <si>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</si>
  <si>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</si>
  <si>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</si>
  <si>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</si>
  <si>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</si>
  <si>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</si>
  <si>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</si>
  <si>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</si>
  <si>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</si>
  <si>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</si>
  <si>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</si>
  <si>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</si>
  <si>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</si>
  <si>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</si>
  <si>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</si>
  <si>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</si>
  <si>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</si>
  <si>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</si>
  <si>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</si>
  <si>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</si>
  <si>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</si>
  <si>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</si>
  <si>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</si>
  <si>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</si>
  <si>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</si>
  <si>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</si>
  <si>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</si>
  <si>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</si>
  <si>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</si>
  <si>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</si>
  <si>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</si>
  <si>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</si>
  <si>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</si>
  <si>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</si>
  <si>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</si>
  <si>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</si>
  <si>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</si>
  <si>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</si>
  <si>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</si>
  <si>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</si>
  <si>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</si>
  <si>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</si>
  <si>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</si>
  <si>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</si>
  <si>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</si>
  <si>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</si>
  <si>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</si>
  <si>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</si>
  <si>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</si>
  <si>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</si>
  <si>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</si>
  <si>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</si>
  <si>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</si>
  <si>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</si>
  <si>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</si>
  <si>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</si>
  <si>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</si>
  <si>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</si>
  <si>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</si>
  <si>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</si>
  <si>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</si>
  <si>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</si>
  <si>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</si>
  <si>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</si>
  <si>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</si>
  <si>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</si>
  <si>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</si>
  <si>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</si>
  <si>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</si>
  <si>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</si>
  <si>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</si>
  <si>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</si>
  <si>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</si>
  <si>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</si>
  <si>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</si>
  <si>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</si>
  <si>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</si>
  <si>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</si>
  <si>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</si>
  <si>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</si>
  <si>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</si>
  <si>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</si>
  <si>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</si>
  <si>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</si>
  <si>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</si>
  <si>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</si>
  <si>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</si>
  <si>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</si>
  <si>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</si>
  <si>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</si>
  <si>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</si>
  <si>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</si>
  <si>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</si>
  <si>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</si>
  <si>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</si>
  <si>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</si>
  <si>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</si>
  <si>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</si>
  <si>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</si>
  <si>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</si>
  <si>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</si>
  <si>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</si>
  <si>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</si>
  <si>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</si>
  <si>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</si>
  <si>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</si>
  <si>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</si>
  <si>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</si>
  <si>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</si>
  <si>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</si>
  <si>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</si>
  <si>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</si>
  <si>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</si>
  <si>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</si>
  <si>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</si>
  <si>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</si>
  <si>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</si>
  <si>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</si>
  <si>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</si>
  <si>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</si>
  <si>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</si>
  <si>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</si>
  <si>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</si>
  <si>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</si>
  <si>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</si>
  <si>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</si>
  <si>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</si>
  <si>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</si>
  <si>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</si>
  <si>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</si>
  <si>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</si>
  <si>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</si>
  <si>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</si>
  <si>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</si>
  <si>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</si>
  <si>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</si>
  <si>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</si>
  <si>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</si>
  <si>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</si>
  <si>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</si>
  <si>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</si>
  <si>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</si>
  <si>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</si>
  <si>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</si>
  <si>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</si>
  <si>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</si>
  <si>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</si>
  <si>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</si>
  <si>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</si>
  <si>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</si>
  <si>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</si>
  <si>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</si>
  <si>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</si>
  <si>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</si>
  <si>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</si>
  <si>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</si>
  <si>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</si>
  <si>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</si>
  <si>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</si>
  <si>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</si>
  <si>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</si>
  <si>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</si>
  <si>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</si>
  <si>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</si>
  <si>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</si>
  <si>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</si>
  <si>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</si>
  <si>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</si>
  <si>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</si>
  <si>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</si>
  <si>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</si>
  <si>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</si>
  <si>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</si>
  <si>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</si>
  <si>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</si>
  <si>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</si>
  <si>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</si>
  <si>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</si>
  <si>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</si>
  <si>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</si>
  <si>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</si>
  <si>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</si>
  <si>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</si>
  <si>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</si>
  <si>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</si>
  <si>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</si>
  <si>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</si>
  <si>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</si>
  <si>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</si>
  <si>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</si>
  <si>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</si>
  <si>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</si>
  <si>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</si>
  <si>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</si>
  <si>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</si>
  <si>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</si>
  <si>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</si>
  <si>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</si>
  <si>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</si>
  <si>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</si>
  <si>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</si>
  <si>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</si>
  <si>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</si>
  <si>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</si>
  <si>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</si>
  <si>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</si>
  <si>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</si>
  <si>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</si>
  <si>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</si>
  <si>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</si>
  <si>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</si>
  <si>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</si>
  <si>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</si>
  <si>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</si>
  <si>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</si>
  <si>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</si>
  <si>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</si>
  <si>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</si>
  <si>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</si>
  <si>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</si>
  <si>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</si>
  <si>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</si>
  <si>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</si>
  <si>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</si>
  <si>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</si>
  <si>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</si>
  <si>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</si>
  <si>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</si>
  <si>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</si>
  <si>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</si>
  <si>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</si>
  <si>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</si>
  <si>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</si>
  <si>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</si>
  <si>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</si>
  <si>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</si>
  <si>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</si>
  <si>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</si>
  <si>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</si>
  <si>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</si>
  <si>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</si>
  <si>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</si>
  <si>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</si>
  <si>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</si>
  <si>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</si>
  <si>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</si>
  <si>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</si>
  <si>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</si>
  <si>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</si>
  <si>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</si>
  <si>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</si>
  <si>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</si>
  <si>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</si>
  <si>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</si>
  <si>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</si>
  <si>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</si>
  <si>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</si>
  <si>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</si>
  <si>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</si>
  <si>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</si>
  <si>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</si>
  <si>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</si>
  <si>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</si>
  <si>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</si>
  <si>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</si>
  <si>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</si>
  <si>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</si>
  <si>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</si>
  <si>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</si>
  <si>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</si>
  <si>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</si>
  <si>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</si>
  <si>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</si>
  <si>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</si>
  <si>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</si>
  <si>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</si>
  <si>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</si>
  <si>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</si>
  <si>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</si>
  <si>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</si>
  <si>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</si>
  <si>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</si>
  <si>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</si>
  <si>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</si>
  <si>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</si>
  <si>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</si>
  <si>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</si>
  <si>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</si>
  <si>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</si>
  <si>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</si>
  <si>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</si>
  <si>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</si>
  <si>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</si>
  <si>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</si>
  <si>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</si>
  <si>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</si>
  <si>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</si>
  <si>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</si>
  <si>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</si>
  <si>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</si>
  <si>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</si>
  <si>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</si>
  <si>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</si>
  <si>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</si>
  <si>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</si>
  <si>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</si>
  <si>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</si>
  <si>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</si>
  <si>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</si>
  <si>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</si>
  <si>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</si>
  <si>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</si>
  <si>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</si>
  <si>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</si>
  <si>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</si>
  <si>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</si>
  <si>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</si>
  <si>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</si>
  <si>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</si>
  <si>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</si>
  <si>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</si>
  <si>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</si>
  <si>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</si>
  <si>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</si>
  <si>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</si>
  <si>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</si>
  <si>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</si>
  <si>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</si>
  <si>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</si>
  <si>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</si>
  <si>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</si>
  <si>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</si>
  <si>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</si>
  <si>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</si>
  <si>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</si>
  <si>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</si>
  <si>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</si>
  <si>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</si>
  <si>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</si>
  <si>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</si>
  <si>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</si>
  <si>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</si>
  <si>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</si>
  <si>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</si>
  <si>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</si>
  <si>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</si>
  <si>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</si>
  <si>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</si>
  <si>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</si>
  <si>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</si>
  <si>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</si>
  <si>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</si>
  <si>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</si>
  <si>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</si>
  <si>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</si>
  <si>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</si>
  <si>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</si>
  <si>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</si>
  <si>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</si>
  <si>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</si>
  <si>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</si>
  <si>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</si>
  <si>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</si>
  <si>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</si>
  <si>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</si>
  <si>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</si>
  <si>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</si>
  <si>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</si>
  <si>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</si>
  <si>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</si>
  <si>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</si>
  <si>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</si>
  <si>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</si>
  <si>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</si>
  <si>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</si>
  <si>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</si>
  <si>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</si>
  <si>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</si>
  <si>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</si>
  <si>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</si>
  <si>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</si>
  <si>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</si>
  <si>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</si>
  <si>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</si>
  <si>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</si>
  <si>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</si>
  <si>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</si>
  <si>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</si>
  <si>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</si>
  <si>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</si>
  <si>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</si>
  <si>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</si>
  <si>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</si>
  <si>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</si>
  <si>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</si>
  <si>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</si>
  <si>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</si>
  <si>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</si>
  <si>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</si>
  <si>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</si>
  <si>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</si>
  <si>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</si>
  <si>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</si>
  <si>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</si>
  <si>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</si>
  <si>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</si>
  <si>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</si>
  <si>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</si>
  <si>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</si>
  <si>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</si>
  <si>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</si>
  <si>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</si>
  <si>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</si>
  <si>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</si>
  <si>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</si>
  <si>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</si>
  <si>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</si>
  <si>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</si>
  <si>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</si>
  <si>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</si>
  <si>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</si>
  <si>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</si>
  <si>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</si>
  <si>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</si>
  <si>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</si>
  <si>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</si>
  <si>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</si>
  <si>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</si>
  <si>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</si>
  <si>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</si>
  <si>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</si>
  <si>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</si>
  <si>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</si>
  <si>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</si>
  <si>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</si>
  <si>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</si>
  <si>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</si>
  <si>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</si>
  <si>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</si>
  <si>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</si>
  <si>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</si>
  <si>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</si>
  <si>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</si>
  <si>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</si>
  <si>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</si>
  <si>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</si>
  <si>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</si>
  <si>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</si>
  <si>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</si>
  <si>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</si>
  <si>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</si>
  <si>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</si>
  <si>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</si>
  <si>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</si>
  <si>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</si>
  <si>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</si>
  <si>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</si>
  <si>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</si>
  <si>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</si>
  <si>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</si>
  <si>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</si>
  <si>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</si>
  <si>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</si>
  <si>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</si>
  <si>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</si>
  <si>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</si>
  <si>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</si>
  <si>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</si>
  <si>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</si>
  <si>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</si>
  <si>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</si>
  <si>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</si>
  <si>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</si>
  <si>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</si>
  <si>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</si>
  <si>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</si>
  <si>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</si>
  <si>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</si>
  <si>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</si>
  <si>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</si>
  <si>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</si>
  <si>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</si>
  <si>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</si>
  <si>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</si>
  <si>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</si>
  <si>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</si>
  <si>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</si>
  <si>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</si>
  <si>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</si>
  <si>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</si>
  <si>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</si>
  <si>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</si>
  <si>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</si>
  <si>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</si>
  <si>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</si>
  <si>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</si>
  <si>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</si>
  <si>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</si>
  <si>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</si>
  <si>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</si>
  <si>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</si>
  <si>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</si>
  <si>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</si>
  <si>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</si>
  <si>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</si>
  <si>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</si>
  <si>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</si>
  <si>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</si>
  <si>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</si>
  <si>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</si>
  <si>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</si>
  <si>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</si>
  <si>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</si>
  <si>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</si>
  <si>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</si>
  <si>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</si>
  <si>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</si>
  <si>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</si>
  <si>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</si>
  <si>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</si>
  <si>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</si>
  <si>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</si>
  <si>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</si>
  <si>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</si>
  <si>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</si>
  <si>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</si>
  <si>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</si>
  <si>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</si>
  <si>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</si>
  <si>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</si>
  <si>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</si>
  <si>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</si>
  <si>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</si>
  <si>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</si>
  <si>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</si>
  <si>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</si>
  <si>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</si>
  <si>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</si>
  <si>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</si>
  <si>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</si>
  <si>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</si>
  <si>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</si>
  <si>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</si>
  <si>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</si>
  <si>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</si>
  <si>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</si>
  <si>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</si>
  <si>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</si>
  <si>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</si>
  <si>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</si>
  <si>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</si>
  <si>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</si>
  <si>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</si>
  <si>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</si>
  <si>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</si>
  <si>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</si>
  <si>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</si>
  <si>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</si>
  <si>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</si>
  <si>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</si>
  <si>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</si>
  <si>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</si>
  <si>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</si>
  <si>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</si>
  <si>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</si>
  <si>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</si>
  <si>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</si>
  <si>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</si>
  <si>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</si>
  <si>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</si>
  <si>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</si>
  <si>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</si>
  <si>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</si>
  <si>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</si>
  <si>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</si>
  <si>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</si>
  <si>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</si>
  <si>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</si>
  <si>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</si>
  <si>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</si>
  <si>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</si>
  <si>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</si>
  <si>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</si>
  <si>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</si>
  <si>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</si>
  <si>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</si>
  <si>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</si>
  <si>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</si>
  <si>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</si>
  <si>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</si>
  <si>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</si>
  <si>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</si>
  <si>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</si>
  <si>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</si>
  <si>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</si>
  <si>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</si>
  <si>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</si>
  <si>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</si>
  <si>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</si>
  <si>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</si>
  <si>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</si>
  <si>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</si>
  <si>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</si>
  <si>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</si>
  <si>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</si>
  <si>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</si>
  <si>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</si>
  <si>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</si>
  <si>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</si>
  <si>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</si>
  <si>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</si>
  <si>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</si>
  <si>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</si>
  <si>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</si>
  <si>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</si>
  <si>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</si>
  <si>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</si>
  <si>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</si>
  <si>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</si>
  <si>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</si>
  <si>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</si>
  <si>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</si>
  <si>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</si>
  <si>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</si>
  <si>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</si>
  <si>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</si>
  <si>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</si>
  <si>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</si>
  <si>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</si>
  <si>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</si>
  <si>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</si>
  <si>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</si>
  <si>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</si>
  <si>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</si>
  <si>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</si>
  <si>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</si>
  <si>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</si>
  <si>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</si>
  <si>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</si>
  <si>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</si>
  <si>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</si>
  <si>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</si>
  <si>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</si>
  <si>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</si>
  <si>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</si>
  <si>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</si>
  <si>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</si>
  <si>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</si>
  <si>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</si>
  <si>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</si>
  <si>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</si>
  <si>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</si>
  <si>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</si>
  <si>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</si>
  <si>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</si>
  <si>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</si>
  <si>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</si>
  <si>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</si>
  <si>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</si>
  <si>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</si>
  <si>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</si>
  <si>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</si>
  <si>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</si>
  <si>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</si>
  <si>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</si>
  <si>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</si>
  <si>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</si>
  <si>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</si>
  <si>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</si>
  <si>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</si>
  <si>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</si>
  <si>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</si>
  <si>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</si>
  <si>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</si>
  <si>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</si>
  <si>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</si>
  <si>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</si>
  <si>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</si>
  <si>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</si>
  <si>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</si>
  <si>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</si>
  <si>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</si>
  <si>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</si>
  <si>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</si>
  <si>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</si>
  <si>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</si>
  <si>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</si>
  <si>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</si>
  <si>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</si>
  <si>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</si>
  <si>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</si>
  <si>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</si>
  <si>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</si>
  <si>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</si>
  <si>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</si>
  <si>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</si>
  <si>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</si>
  <si>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</si>
  <si>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</si>
  <si>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</si>
  <si>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</si>
  <si>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</si>
  <si>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</si>
  <si>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</si>
  <si>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</si>
  <si>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</si>
  <si>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</si>
  <si>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</si>
  <si>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</si>
  <si>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</si>
  <si>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</si>
  <si>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</si>
  <si>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</si>
  <si>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</si>
  <si>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</si>
  <si>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</si>
  <si>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</si>
  <si>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</si>
  <si>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</si>
  <si>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</si>
  <si>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</si>
  <si>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</si>
  <si>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</si>
  <si>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</si>
  <si>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</si>
  <si>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</si>
  <si>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</si>
  <si>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</si>
  <si>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</si>
  <si>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</si>
  <si>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</si>
  <si>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</si>
  <si>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</si>
  <si>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</si>
  <si>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</si>
  <si>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</si>
  <si>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</si>
  <si>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</si>
  <si>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</si>
  <si>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</si>
  <si>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</si>
  <si>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</si>
  <si>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</si>
  <si>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</si>
  <si>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</si>
  <si>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</si>
  <si>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</si>
  <si>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</si>
  <si>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</si>
  <si>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</si>
  <si>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</si>
  <si>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</si>
  <si>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</si>
  <si>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</si>
  <si>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</si>
  <si>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</si>
  <si>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</si>
  <si>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</si>
  <si>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</si>
  <si>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</si>
  <si>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</si>
  <si>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</si>
  <si>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</si>
  <si>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</si>
  <si>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</si>
  <si>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</si>
  <si>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</si>
  <si>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</si>
  <si>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</si>
  <si>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</si>
  <si>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</si>
  <si>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</si>
  <si>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</si>
  <si>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</si>
  <si>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</si>
  <si>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</si>
  <si>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</si>
  <si>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</si>
  <si>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</si>
  <si>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</si>
  <si>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</si>
  <si>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</si>
  <si>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</si>
  <si>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</si>
  <si>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</si>
  <si>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</si>
  <si>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</si>
  <si>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</si>
  <si>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</si>
  <si>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</si>
  <si>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</si>
  <si>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</si>
  <si>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</si>
  <si>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</si>
  <si>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</si>
  <si>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</si>
  <si>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</si>
  <si>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</si>
  <si>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</si>
  <si>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</si>
  <si>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</si>
  <si>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</si>
  <si>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</si>
  <si>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</si>
  <si>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</si>
  <si>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</si>
  <si>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</si>
  <si>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</si>
  <si>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</si>
  <si>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</si>
  <si>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</si>
  <si>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</si>
  <si>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</si>
  <si>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</si>
  <si>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</si>
  <si>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</si>
  <si>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</si>
  <si>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</si>
  <si>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</si>
  <si>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</si>
  <si>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</si>
  <si>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</si>
  <si>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</si>
  <si>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</si>
  <si>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</si>
  <si>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</si>
  <si>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</si>
  <si>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</si>
  <si>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</si>
  <si>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</si>
  <si>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</si>
  <si>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</si>
  <si>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</si>
  <si>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</si>
  <si>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</si>
  <si>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</si>
  <si>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</si>
  <si>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</si>
  <si>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</si>
  <si>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</si>
  <si>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</si>
  <si>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</si>
  <si>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</si>
  <si>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</si>
  <si>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</si>
  <si>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</si>
  <si>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</si>
  <si>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</si>
  <si>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</si>
  <si>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</si>
  <si>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</si>
  <si>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</si>
  <si>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</si>
  <si>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</si>
  <si>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</si>
  <si>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</si>
  <si>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</si>
  <si>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</si>
  <si>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</si>
  <si>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</si>
  <si>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</si>
  <si>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</si>
  <si>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</si>
  <si>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</si>
  <si>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</si>
  <si>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</si>
  <si>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</si>
  <si>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</si>
  <si>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</si>
  <si>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</si>
  <si>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</si>
  <si>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</si>
  <si>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</si>
  <si>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</si>
  <si>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</si>
  <si>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</si>
  <si>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</si>
  <si>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</si>
  <si>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</si>
  <si>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</si>
  <si>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</si>
  <si>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</si>
  <si>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</si>
  <si>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</si>
  <si>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</si>
  <si>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</si>
  <si>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</si>
  <si>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</si>
  <si>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</si>
  <si>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</si>
  <si>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</si>
  <si>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</si>
  <si>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</si>
  <si>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</si>
  <si>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</si>
  <si>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</si>
  <si>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</si>
  <si>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</si>
  <si>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</si>
  <si>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</si>
  <si>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</si>
  <si>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</si>
  <si>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</si>
  <si>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</si>
  <si>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</si>
  <si>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</si>
  <si>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</si>
  <si>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</si>
  <si>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</si>
  <si>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</si>
  <si>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</si>
  <si>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</si>
  <si>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</si>
  <si>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</si>
  <si>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</si>
  <si>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</si>
  <si>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</si>
  <si>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</si>
  <si>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</si>
  <si>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</si>
  <si>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</si>
  <si>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</si>
  <si>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</si>
  <si>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</si>
  <si>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</si>
  <si>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</si>
  <si>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</si>
  <si>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</si>
  <si>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</si>
  <si>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</si>
  <si>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</si>
  <si>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</si>
  <si>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</si>
  <si>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</si>
  <si>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</si>
  <si>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</si>
  <si>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</si>
  <si>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</si>
  <si>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</si>
  <si>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</si>
  <si>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</si>
  <si>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</si>
  <si>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</si>
  <si>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</si>
  <si>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</si>
  <si>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</si>
  <si>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</si>
  <si>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</si>
  <si>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</si>
  <si>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</si>
  <si>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</si>
  <si>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</si>
  <si>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</si>
  <si>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</si>
  <si>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</si>
  <si>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</si>
  <si>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</si>
  <si>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</si>
  <si>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</si>
  <si>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</si>
  <si>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</si>
  <si>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</si>
  <si>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</si>
  <si>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</si>
  <si>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</si>
  <si>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</si>
  <si>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</si>
  <si>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</si>
  <si>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</si>
  <si>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</si>
  <si>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</si>
  <si>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</si>
  <si>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</si>
  <si>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</si>
  <si>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</si>
  <si>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</si>
  <si>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</si>
  <si>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</si>
  <si>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</si>
  <si>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</si>
  <si>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</si>
  <si>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</si>
  <si>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</si>
  <si>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</si>
  <si>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</si>
  <si>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</si>
  <si>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</si>
  <si>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</si>
  <si>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</si>
  <si>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</si>
  <si>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</si>
  <si>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</si>
  <si>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</si>
  <si>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</si>
  <si>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</si>
  <si>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</si>
  <si>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</si>
  <si>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</si>
  <si>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</si>
  <si>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</si>
  <si>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</si>
  <si>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</si>
  <si>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</si>
  <si>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</si>
  <si>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</si>
  <si>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</si>
  <si>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</si>
  <si>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</si>
  <si>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</si>
  <si>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</si>
  <si>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</si>
  <si>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</si>
  <si>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</si>
  <si>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</si>
  <si>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</si>
  <si>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</si>
  <si>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</si>
  <si>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</si>
  <si>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</si>
  <si>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</si>
  <si>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</si>
  <si>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</si>
  <si>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</si>
  <si>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</si>
  <si>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</si>
  <si>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</si>
  <si>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</si>
  <si>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</si>
  <si>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</si>
  <si>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</si>
  <si>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</si>
  <si>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</si>
  <si>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</si>
  <si>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</si>
  <si>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</si>
  <si>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</si>
  <si>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</si>
  <si>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</si>
  <si>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</si>
  <si>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</si>
  <si>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</si>
  <si>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</si>
  <si>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</si>
  <si>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</si>
  <si>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</si>
  <si>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</si>
  <si>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</si>
  <si>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</si>
  <si>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</si>
  <si>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</si>
  <si>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</si>
  <si>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</si>
  <si>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</si>
  <si>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</si>
  <si>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</si>
  <si>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</si>
  <si>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</si>
  <si>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</si>
  <si>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</si>
  <si>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</si>
  <si>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</si>
  <si>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</si>
  <si>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</si>
  <si>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</si>
  <si>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</si>
  <si>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</si>
  <si>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</si>
  <si>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</si>
  <si>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</si>
  <si>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</si>
  <si>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</si>
  <si>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</si>
  <si>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</si>
  <si>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</si>
  <si>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</si>
  <si>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</si>
  <si>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</si>
  <si>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</si>
  <si>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</si>
  <si>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</si>
  <si>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</si>
  <si>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</si>
  <si>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</si>
  <si>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</si>
  <si>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</si>
  <si>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</si>
  <si>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</si>
  <si>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</si>
  <si>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</si>
  <si>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</si>
  <si>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</si>
  <si>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</si>
  <si>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</si>
  <si>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</si>
  <si>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</si>
  <si>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</si>
  <si>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</si>
  <si>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</si>
  <si>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</si>
  <si>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</si>
  <si>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</si>
  <si>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</si>
  <si>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</si>
  <si>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</si>
  <si>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</si>
  <si>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</si>
  <si>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</si>
  <si>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</si>
  <si>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</si>
  <si>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</si>
  <si>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</si>
  <si>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</si>
  <si>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</si>
  <si>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</si>
  <si>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</si>
  <si>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</si>
  <si>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</si>
  <si>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</si>
  <si>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</si>
  <si>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</si>
  <si>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</si>
  <si>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</si>
  <si>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</si>
  <si>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</si>
  <si>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</si>
  <si>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</si>
  <si>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</si>
  <si>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</si>
  <si>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</si>
  <si>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</si>
  <si>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</si>
  <si>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</si>
  <si>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</si>
  <si>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</si>
  <si>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</si>
  <si>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</si>
  <si>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</si>
  <si>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</si>
  <si>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</si>
  <si>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</si>
  <si>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</si>
  <si>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</si>
  <si>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</si>
  <si>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</si>
  <si>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</si>
  <si>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</si>
  <si>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</si>
  <si>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</si>
  <si>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</si>
  <si>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</si>
  <si>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</si>
  <si>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</si>
  <si>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</si>
  <si>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</si>
  <si>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</si>
  <si>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</si>
  <si>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</si>
  <si>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</si>
  <si>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</si>
  <si>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</si>
  <si>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</si>
  <si>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</si>
  <si>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</si>
  <si>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</si>
  <si>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</si>
  <si>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</si>
  <si>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</si>
  <si>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</si>
  <si>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</si>
  <si>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</si>
  <si>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</si>
  <si>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</si>
  <si>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</si>
  <si>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</si>
  <si>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</si>
  <si>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</si>
  <si>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</si>
  <si>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</si>
  <si>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</si>
  <si>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</si>
  <si>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</si>
  <si>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</si>
  <si>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</si>
  <si>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</si>
  <si>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</si>
  <si>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</si>
  <si>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</si>
  <si>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</si>
  <si>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</si>
  <si>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</si>
  <si>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</si>
  <si>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</si>
  <si>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</si>
  <si>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</si>
  <si>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</si>
  <si>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</si>
  <si>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</si>
  <si>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</si>
  <si>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</si>
  <si>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</si>
  <si>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</si>
  <si>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</si>
  <si>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</si>
  <si>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</si>
  <si>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</si>
  <si>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</si>
  <si>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</si>
  <si>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</si>
  <si>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</si>
  <si>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</si>
  <si>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</si>
  <si>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</si>
  <si>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</si>
  <si>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</si>
  <si>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</si>
  <si>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</si>
  <si>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</si>
  <si>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</si>
  <si>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</si>
  <si>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</si>
  <si>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</si>
  <si>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</si>
  <si>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</si>
  <si>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</si>
  <si>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</si>
  <si>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</si>
  <si>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</si>
  <si>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</si>
  <si>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</si>
  <si>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</si>
  <si>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</si>
  <si>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</si>
  <si>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</si>
  <si>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</si>
  <si>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</si>
  <si>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</si>
  <si>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</si>
  <si>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</si>
  <si>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</si>
  <si>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</si>
  <si>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</si>
  <si>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</si>
  <si>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</si>
  <si>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</si>
  <si>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</si>
  <si>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</si>
  <si>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</si>
  <si>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</si>
  <si>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</si>
  <si>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</si>
  <si>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</si>
  <si>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</si>
  <si>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</si>
  <si>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</si>
  <si>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</si>
  <si>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</si>
  <si>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</si>
  <si>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</si>
  <si>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</si>
  <si>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</si>
  <si>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</si>
  <si>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</si>
  <si>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</si>
  <si>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</si>
  <si>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</si>
  <si>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</si>
  <si>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</si>
  <si>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</si>
  <si>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</si>
  <si>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</si>
  <si>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</si>
  <si>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</si>
  <si>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</si>
  <si>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</si>
  <si>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</si>
  <si>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</si>
  <si>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</si>
  <si>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</si>
  <si>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</si>
  <si>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</si>
  <si>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</si>
  <si>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</si>
  <si>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</si>
  <si>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</si>
  <si>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</si>
  <si>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</si>
  <si>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</si>
  <si>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</si>
  <si>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</si>
  <si>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</si>
  <si>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</si>
  <si>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</si>
  <si>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</si>
  <si>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</si>
  <si>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</si>
  <si>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</si>
  <si>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</si>
  <si>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</si>
  <si>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</si>
  <si>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</si>
  <si>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</si>
  <si>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</si>
  <si>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</si>
  <si>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</si>
  <si>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</si>
  <si>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</si>
  <si>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</si>
  <si>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</si>
  <si>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</si>
  <si>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</si>
  <si>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</si>
  <si>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</si>
  <si>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</si>
  <si>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</si>
  <si>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</si>
  <si>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</si>
  <si>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</si>
  <si>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</si>
  <si>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</si>
  <si>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</si>
  <si>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</si>
  <si>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</si>
  <si>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</si>
  <si>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</si>
  <si>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</si>
  <si>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</si>
  <si>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</si>
  <si>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</si>
  <si>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</si>
  <si>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</si>
  <si>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</si>
  <si>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</si>
  <si>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</si>
  <si>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</si>
  <si>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</si>
  <si>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</si>
  <si>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</si>
  <si>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</si>
  <si>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</si>
  <si>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</si>
  <si>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</si>
  <si>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</si>
  <si>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</si>
  <si>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</si>
  <si>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</si>
  <si>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</si>
  <si>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</si>
  <si>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</si>
  <si>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</si>
  <si>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</si>
  <si>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</si>
  <si>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</si>
  <si>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</si>
  <si>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</si>
  <si>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</si>
  <si>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</si>
  <si>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</si>
  <si>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</si>
  <si>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</si>
  <si>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</si>
  <si>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</si>
  <si>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</si>
  <si>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</si>
  <si>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</si>
  <si>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</si>
  <si>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</si>
  <si>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</si>
  <si>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</si>
  <si>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</si>
  <si>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</si>
  <si>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</si>
  <si>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</si>
  <si>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</si>
  <si>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</si>
  <si>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</si>
  <si>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</si>
  <si>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</si>
  <si>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</si>
  <si>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</si>
  <si>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</si>
  <si>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</si>
  <si>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</si>
  <si>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</si>
  <si>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</si>
  <si>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</si>
  <si>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</si>
  <si>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</si>
  <si>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</si>
  <si>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</si>
  <si>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</si>
  <si>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</si>
  <si>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</si>
  <si>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</si>
  <si>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</si>
  <si>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</si>
  <si>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</si>
  <si>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</si>
  <si>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</si>
  <si>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</si>
  <si>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</si>
  <si>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</si>
  <si>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</si>
  <si>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</si>
  <si>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</si>
  <si>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</si>
  <si>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</si>
  <si>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</si>
  <si>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</si>
  <si>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</si>
  <si>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</si>
  <si>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</si>
  <si>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</si>
  <si>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</si>
  <si>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</si>
  <si>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</si>
  <si>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</si>
  <si>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</si>
  <si>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</si>
  <si>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</si>
  <si>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</si>
  <si>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</si>
  <si>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</si>
  <si>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</si>
  <si>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</si>
  <si>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</si>
  <si>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</si>
  <si>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</si>
  <si>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</si>
  <si>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</si>
  <si>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</si>
  <si>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</si>
  <si>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</si>
  <si>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</si>
  <si>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</si>
  <si>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</si>
  <si>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</si>
  <si>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</si>
  <si>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</si>
  <si>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</si>
  <si>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</si>
  <si>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</si>
  <si>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</si>
  <si>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</si>
  <si>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</si>
  <si>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</si>
  <si>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</si>
  <si>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</si>
  <si>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</si>
  <si>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</si>
  <si>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</si>
  <si>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</si>
  <si>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</si>
  <si>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</si>
  <si>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</si>
  <si>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</si>
  <si>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</si>
  <si>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</si>
  <si>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</si>
  <si>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</si>
  <si>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</si>
  <si>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</si>
  <si>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</si>
  <si>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</si>
  <si>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</si>
  <si>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</si>
  <si>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</si>
  <si>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</si>
  <si>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</si>
  <si>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</si>
  <si>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</si>
  <si>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</si>
  <si>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</si>
  <si>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</si>
  <si>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</si>
  <si>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</si>
  <si>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</si>
  <si>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</si>
  <si>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</si>
  <si>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</si>
  <si>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</si>
  <si>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</si>
  <si>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</si>
  <si>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</si>
  <si>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</si>
  <si>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</si>
  <si>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</si>
  <si>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</si>
  <si>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</si>
  <si>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</si>
  <si>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</si>
  <si>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</si>
  <si>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</si>
  <si>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</si>
  <si>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</si>
  <si>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</si>
  <si>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</si>
  <si>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</si>
  <si>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</si>
  <si>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</si>
  <si>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</si>
  <si>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</si>
  <si>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</si>
  <si>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</si>
  <si>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</si>
  <si>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</si>
  <si>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</si>
  <si>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</si>
  <si>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</si>
  <si>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</si>
  <si>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</si>
  <si>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</si>
  <si>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</si>
  <si>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</si>
  <si>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</si>
  <si>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</si>
  <si>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</si>
  <si>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</si>
  <si>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</si>
  <si>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</si>
  <si>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</si>
  <si>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</si>
  <si>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</si>
  <si>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</si>
  <si>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</si>
  <si>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</si>
  <si>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</si>
  <si>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</si>
  <si>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</si>
  <si>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</si>
  <si>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</si>
  <si>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</si>
  <si>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</si>
  <si>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</si>
  <si>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</si>
  <si>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</si>
  <si>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</si>
  <si>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</si>
  <si>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</si>
  <si>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</si>
  <si>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</si>
  <si>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</si>
  <si>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</si>
  <si>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</si>
  <si>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</si>
  <si>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</si>
  <si>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</si>
  <si>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</si>
  <si>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</si>
  <si>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</si>
  <si>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</si>
  <si>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</si>
  <si>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</si>
  <si>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</si>
  <si>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</si>
  <si>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</si>
  <si>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</si>
  <si>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</si>
  <si>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</si>
  <si>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</si>
  <si>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</si>
  <si>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</si>
  <si>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</si>
  <si>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</si>
  <si>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</si>
  <si>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</si>
  <si>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</si>
  <si>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</si>
  <si>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</si>
  <si>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</si>
  <si>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</si>
  <si>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</si>
  <si>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</si>
  <si>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</si>
  <si>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</si>
  <si>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</si>
  <si>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</si>
  <si>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</si>
  <si>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</si>
  <si>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</si>
  <si>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</si>
  <si>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</si>
  <si>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</si>
  <si>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</si>
  <si>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</si>
  <si>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</si>
  <si>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</si>
  <si>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</si>
  <si>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</si>
  <si>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</si>
  <si>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</si>
  <si>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</si>
  <si>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</si>
  <si>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</si>
  <si>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</si>
  <si>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</si>
  <si>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</si>
  <si>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</si>
  <si>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</si>
  <si>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</si>
  <si>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</si>
  <si>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</si>
  <si>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</si>
  <si>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</si>
  <si>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</si>
  <si>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</si>
  <si>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</si>
  <si>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</si>
  <si>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</si>
  <si>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</si>
  <si>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</si>
  <si>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</si>
  <si>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</si>
  <si>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</si>
  <si>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</si>
  <si>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</si>
  <si>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</si>
  <si>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</si>
  <si>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</si>
  <si>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</si>
  <si>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</si>
  <si>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</si>
  <si>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</si>
  <si>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</si>
  <si>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</si>
  <si>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</si>
  <si>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</si>
  <si>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</si>
  <si>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</si>
  <si>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</si>
  <si>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</si>
  <si>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</si>
  <si>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</si>
  <si>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</si>
  <si>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</si>
  <si>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</si>
  <si>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</si>
  <si>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</si>
  <si>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</si>
  <si>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</si>
  <si>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</si>
  <si>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</si>
  <si>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</si>
  <si>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</si>
  <si>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</si>
  <si>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</si>
  <si>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</si>
  <si>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</si>
  <si>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</si>
  <si>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</si>
  <si>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</si>
  <si>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</si>
  <si>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</si>
  <si>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</si>
  <si>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</si>
  <si>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</si>
  <si>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</si>
  <si>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</si>
  <si>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</si>
  <si>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</si>
  <si>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</si>
  <si>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</si>
  <si>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</si>
  <si>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</si>
  <si>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</si>
  <si>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</si>
  <si>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</si>
  <si>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</si>
  <si>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</si>
  <si>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</si>
  <si>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</si>
  <si>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</si>
  <si>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</si>
  <si>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</si>
  <si>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</si>
  <si>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</si>
  <si>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</si>
  <si>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</si>
  <si>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</si>
  <si>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</si>
  <si>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</si>
  <si>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</si>
  <si>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</si>
  <si>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</si>
  <si>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</si>
  <si>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</si>
  <si>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</si>
  <si>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</si>
  <si>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</si>
  <si>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</si>
  <si>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</si>
  <si>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</si>
  <si>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</si>
  <si>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</si>
  <si>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</si>
  <si>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</si>
  <si>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</si>
  <si>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</si>
  <si>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</si>
  <si>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</si>
  <si>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</si>
  <si>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</si>
  <si>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</si>
  <si>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</si>
  <si>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</si>
  <si>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</si>
  <si>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</si>
  <si>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</si>
  <si>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</si>
  <si>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</si>
  <si>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</si>
  <si>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</si>
  <si>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</si>
  <si>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</si>
  <si>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</si>
  <si>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</si>
  <si>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</si>
  <si>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</si>
  <si>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</si>
  <si>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</si>
  <si>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</si>
  <si>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</si>
  <si>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</si>
  <si>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</si>
  <si>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</si>
  <si>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</si>
  <si>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</si>
  <si>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</si>
  <si>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</si>
  <si>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</si>
  <si>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</si>
  <si>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</si>
  <si>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</si>
  <si>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</si>
  <si>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</si>
  <si>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</si>
  <si>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</si>
  <si>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</si>
  <si>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</si>
  <si>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</si>
  <si>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</si>
  <si>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</si>
  <si>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</si>
  <si>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</si>
  <si>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</si>
  <si>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</si>
  <si>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</si>
  <si>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</si>
  <si>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</si>
  <si>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</si>
  <si>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</si>
  <si>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</si>
  <si>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</si>
  <si>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</si>
  <si>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</si>
  <si>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</si>
  <si>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</si>
  <si>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</si>
  <si>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</si>
  <si>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</si>
  <si>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</si>
  <si>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</si>
  <si>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</si>
  <si>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</si>
  <si>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</si>
  <si>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</si>
  <si>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</si>
  <si>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</si>
  <si>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</si>
  <si>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</si>
  <si>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</si>
  <si>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</si>
  <si>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</si>
  <si>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</si>
  <si>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</si>
  <si>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</si>
  <si>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</si>
  <si>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</si>
  <si>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</si>
  <si>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</si>
  <si>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</si>
  <si>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</si>
  <si>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</si>
  <si>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</si>
  <si>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</si>
  <si>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</si>
  <si>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</si>
  <si>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</si>
  <si>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</si>
  <si>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</si>
  <si>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</si>
  <si>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</si>
  <si>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</si>
  <si>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</si>
  <si>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</si>
  <si>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</si>
  <si>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</si>
  <si>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</si>
  <si>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</si>
  <si>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</si>
  <si>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</si>
  <si>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</si>
  <si>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</si>
  <si>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</si>
  <si>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</si>
  <si>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</si>
  <si>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</si>
  <si>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</si>
  <si>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</si>
  <si>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</si>
  <si>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</si>
  <si>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</si>
  <si>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</si>
  <si>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</si>
  <si>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</si>
  <si>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</si>
  <si>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</si>
  <si>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</si>
  <si>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</si>
  <si>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</si>
  <si>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</si>
  <si>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</si>
  <si>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</si>
  <si>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</si>
  <si>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</si>
  <si>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</si>
  <si>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</si>
  <si>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</si>
  <si>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</si>
  <si>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</si>
  <si>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</si>
  <si>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</si>
  <si>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</si>
  <si>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</si>
  <si>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</si>
  <si>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</si>
  <si>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</si>
  <si>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</si>
  <si>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</si>
  <si>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</si>
  <si>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</si>
  <si>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</si>
  <si>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</si>
  <si>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</si>
  <si>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</si>
  <si>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</si>
  <si>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</si>
  <si>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</si>
  <si>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</si>
  <si>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</si>
  <si>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</si>
  <si>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</si>
  <si>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</si>
  <si>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</si>
  <si>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</si>
  <si>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</si>
  <si>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</si>
  <si>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</si>
  <si>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</si>
  <si>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</si>
  <si>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</si>
  <si>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</si>
  <si>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</si>
  <si>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</si>
  <si>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</si>
  <si>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</si>
  <si>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</si>
  <si>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</si>
  <si>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</si>
  <si>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</si>
  <si>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</si>
  <si>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</si>
  <si>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</si>
  <si>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</si>
  <si>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</si>
  <si>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</si>
  <si>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</si>
  <si>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</si>
  <si>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</si>
  <si>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</si>
  <si>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</si>
  <si>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</si>
  <si>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</si>
  <si>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</si>
  <si>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</si>
  <si>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</si>
  <si>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</si>
  <si>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</si>
  <si>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</si>
  <si>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</si>
  <si>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</si>
  <si>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</si>
  <si>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</si>
  <si>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</si>
  <si>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</si>
  <si>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</si>
  <si>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</si>
  <si>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</si>
  <si>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</si>
  <si>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</si>
  <si>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</si>
  <si>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</si>
  <si>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</si>
  <si>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</si>
  <si>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</si>
  <si>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</si>
  <si>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</si>
  <si>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</si>
  <si>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</si>
  <si>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</si>
  <si>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</si>
  <si>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</si>
  <si>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</si>
  <si>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</si>
  <si>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</si>
  <si>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</si>
  <si>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</si>
  <si>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</si>
  <si>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</si>
  <si>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</si>
  <si>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</si>
  <si>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</si>
  <si>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</si>
  <si>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</si>
  <si>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</si>
  <si>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</si>
  <si>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</si>
  <si>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</si>
  <si>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</si>
  <si>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</si>
  <si>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</si>
  <si>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</si>
  <si>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</si>
  <si>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</si>
  <si>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</si>
  <si>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</si>
  <si>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</si>
  <si>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</si>
  <si>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</si>
  <si>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</si>
  <si>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</si>
  <si>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</si>
  <si>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</si>
  <si>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</si>
  <si>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</si>
  <si>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</si>
  <si>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</si>
  <si>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</si>
  <si>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</si>
  <si>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</si>
  <si>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</si>
  <si>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</si>
  <si>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</si>
  <si>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</si>
  <si>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</si>
  <si>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</si>
  <si>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</si>
  <si>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</si>
  <si>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</si>
  <si>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</si>
  <si>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</si>
  <si>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</si>
  <si>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</si>
  <si>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</si>
  <si>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</si>
  <si>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</si>
  <si>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</si>
  <si>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</si>
  <si>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</si>
  <si>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</si>
  <si>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</si>
  <si>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</si>
  <si>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</si>
  <si>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</si>
  <si>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</si>
  <si>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</si>
  <si>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</si>
  <si>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</si>
  <si>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</si>
  <si>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</si>
  <si>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</si>
  <si>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</si>
  <si>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</si>
  <si>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</si>
  <si>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</si>
  <si>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</si>
  <si>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</si>
  <si>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</si>
  <si>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</si>
  <si>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</si>
  <si>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</si>
  <si>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</si>
  <si>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</si>
  <si>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</si>
  <si>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</si>
  <si>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</si>
  <si>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</si>
  <si>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</si>
  <si>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</si>
  <si>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</si>
  <si>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</si>
  <si>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</si>
  <si>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</si>
  <si>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</si>
  <si>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</si>
  <si>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</si>
  <si>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</si>
  <si>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</si>
  <si>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</si>
  <si>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</si>
  <si>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</si>
  <si>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</si>
  <si>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</si>
  <si>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</si>
  <si>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</si>
  <si>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</si>
  <si>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</si>
  <si>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</si>
  <si>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</si>
  <si>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</si>
  <si>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</si>
  <si>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</si>
  <si>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</si>
  <si>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</si>
  <si>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</si>
  <si>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</si>
  <si>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</si>
  <si>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</si>
  <si>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</si>
  <si>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</si>
  <si>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</si>
  <si>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</si>
  <si>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</si>
  <si>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</si>
  <si>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</si>
  <si>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</si>
  <si>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</si>
  <si>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</si>
  <si>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</si>
  <si>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</si>
  <si>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</si>
  <si>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</si>
  <si>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</si>
  <si>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</si>
  <si>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</si>
  <si>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</si>
  <si>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</si>
  <si>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</si>
  <si>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</si>
  <si>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</si>
  <si>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</si>
  <si>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</si>
  <si>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</si>
  <si>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</si>
  <si>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</si>
  <si>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</si>
  <si>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</si>
  <si>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</si>
  <si>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</si>
  <si>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</si>
  <si>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</si>
  <si>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</si>
  <si>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</si>
  <si>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</si>
  <si>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</si>
  <si>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</si>
  <si>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</si>
  <si>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</si>
  <si>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</si>
  <si>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</si>
  <si>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</si>
  <si>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</si>
  <si>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</si>
  <si>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</si>
  <si>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</si>
  <si>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</si>
  <si>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</si>
  <si>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</si>
  <si>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</si>
  <si>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</si>
  <si>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</si>
  <si>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</si>
  <si>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</si>
  <si>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</si>
  <si>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</si>
  <si>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</si>
  <si>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</si>
  <si>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</si>
  <si>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</si>
  <si>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</si>
  <si>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</si>
  <si>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</si>
  <si>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</si>
  <si>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</si>
  <si>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</si>
  <si>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</si>
  <si>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</si>
  <si>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</si>
  <si>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</si>
  <si>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</si>
  <si>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</si>
  <si>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</si>
  <si>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</si>
  <si>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</si>
  <si>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</si>
  <si>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</si>
  <si>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</si>
  <si>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</si>
  <si>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</si>
  <si>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</si>
  <si>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</si>
  <si>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</si>
  <si>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</si>
  <si>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</si>
  <si>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</si>
  <si>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</si>
  <si>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</si>
  <si>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</si>
  <si>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</si>
  <si>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</si>
  <si>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</si>
  <si>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</si>
  <si>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</si>
  <si>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</si>
  <si>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</si>
  <si>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</si>
  <si>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</si>
  <si>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</si>
  <si>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</si>
  <si>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</si>
  <si>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</si>
  <si>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</si>
  <si>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</si>
  <si>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</si>
  <si>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</si>
  <si>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</si>
  <si>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</si>
  <si>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</si>
  <si>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</si>
  <si>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</si>
  <si>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</si>
  <si>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</si>
  <si>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</si>
  <si>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</si>
  <si>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</si>
  <si>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</si>
  <si>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</si>
  <si>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</si>
  <si>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</si>
  <si>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</si>
  <si>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</si>
  <si>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</si>
  <si>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</si>
  <si>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</si>
  <si>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</si>
  <si>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</si>
  <si>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</si>
  <si>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</si>
  <si>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</si>
  <si>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</si>
  <si>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</si>
  <si>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</si>
  <si>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</si>
  <si>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</si>
  <si>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</si>
  <si>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</si>
  <si>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</si>
  <si>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</si>
  <si>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</si>
  <si>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</si>
  <si>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</si>
  <si>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</si>
  <si>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</si>
  <si>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</si>
  <si>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</si>
  <si>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</si>
  <si>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</si>
  <si>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</si>
  <si>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</si>
  <si>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</si>
  <si>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</si>
  <si>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</si>
  <si>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</si>
  <si>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</si>
  <si>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</si>
  <si>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</si>
  <si>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</si>
  <si>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</si>
  <si>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</si>
  <si>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</si>
  <si>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</si>
  <si>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</si>
  <si>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</si>
  <si>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</si>
  <si>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</si>
  <si>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</si>
  <si>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</si>
  <si>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</si>
  <si>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</si>
  <si>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</si>
  <si>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</si>
  <si>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</si>
  <si>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</si>
  <si>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</si>
  <si>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</si>
  <si>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</si>
  <si>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</si>
  <si>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</si>
  <si>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</si>
  <si>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</si>
  <si>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</si>
  <si>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</si>
  <si>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</si>
  <si>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</si>
  <si>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</si>
  <si>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</si>
  <si>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</si>
  <si>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</si>
  <si>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</si>
  <si>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</si>
  <si>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</si>
  <si>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</si>
  <si>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</si>
  <si>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</si>
  <si>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</si>
  <si>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</si>
  <si>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</si>
  <si>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</si>
  <si>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</si>
  <si>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</si>
  <si>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</si>
  <si>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</si>
  <si>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</si>
  <si>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</si>
  <si>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</si>
  <si>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</si>
  <si>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</si>
  <si>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</si>
  <si>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</si>
  <si>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</si>
  <si>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</si>
  <si>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</si>
  <si>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</si>
  <si>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</si>
  <si>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</si>
  <si>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</si>
  <si>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</si>
  <si>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</si>
  <si>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</si>
  <si>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</si>
  <si>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</si>
  <si>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</si>
  <si>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</si>
  <si>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</si>
  <si>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</si>
  <si>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</si>
  <si>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</si>
  <si>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</si>
  <si>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</si>
  <si>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</si>
  <si>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</si>
  <si>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</si>
  <si>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</si>
  <si>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</si>
  <si>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</si>
  <si>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</si>
  <si>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</si>
  <si>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</si>
  <si>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</si>
  <si>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</si>
  <si>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</si>
  <si>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</si>
  <si>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</si>
  <si>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</si>
  <si>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</si>
  <si>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</si>
  <si>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</si>
  <si>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</si>
  <si>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</si>
  <si>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</si>
  <si>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</si>
  <si>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</si>
  <si>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</si>
  <si>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</si>
  <si>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</si>
  <si>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</si>
  <si>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</si>
  <si>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</si>
  <si>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</si>
  <si>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</si>
  <si>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</si>
  <si>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</si>
  <si>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</si>
  <si>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</si>
  <si>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</si>
  <si>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</si>
  <si>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</si>
  <si>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</si>
  <si>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</si>
  <si>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</si>
  <si>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</si>
  <si>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</si>
  <si>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</si>
  <si>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</si>
  <si>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</si>
  <si>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</si>
  <si>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</si>
  <si>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</si>
  <si>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</si>
  <si>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</si>
  <si>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</si>
  <si>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</si>
  <si>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</si>
  <si>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</si>
  <si>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</si>
  <si>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</si>
  <si>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</si>
  <si>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</si>
  <si>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</si>
  <si>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</si>
  <si>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</si>
  <si>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</si>
  <si>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</si>
  <si>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</si>
  <si>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</si>
  <si>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</si>
  <si>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</si>
  <si>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</si>
  <si>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</si>
  <si>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</si>
  <si>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</si>
  <si>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</si>
  <si>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</si>
  <si>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</si>
  <si>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</si>
  <si>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</si>
  <si>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</si>
  <si>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</si>
  <si>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</si>
  <si>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</si>
  <si>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</si>
  <si>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</si>
  <si>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</si>
  <si>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</si>
  <si>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</si>
  <si>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</si>
  <si>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</si>
  <si>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</si>
  <si>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</si>
  <si>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</si>
  <si>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</si>
  <si>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</si>
  <si>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</si>
  <si>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</si>
  <si>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</si>
  <si>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</si>
  <si>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</si>
  <si>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</si>
  <si>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</si>
  <si>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</si>
  <si>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</si>
  <si>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</si>
  <si>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</si>
  <si>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</si>
  <si>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</si>
  <si>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</si>
  <si>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</si>
  <si>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</si>
  <si>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</si>
  <si>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</si>
  <si>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</si>
  <si>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</si>
  <si>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</si>
  <si>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</si>
  <si>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</si>
  <si>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</si>
  <si>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</si>
  <si>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</si>
  <si>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</si>
  <si>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</si>
  <si>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</si>
  <si>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</si>
  <si>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</si>
  <si>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</si>
  <si>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</si>
  <si>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</si>
  <si>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</si>
  <si>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</si>
  <si>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</si>
  <si>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</si>
  <si>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</si>
  <si>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</si>
  <si>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</si>
  <si>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</si>
  <si>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</si>
  <si>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</si>
  <si>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</si>
  <si>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</si>
  <si>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</si>
  <si>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</si>
  <si>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</si>
  <si>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</si>
  <si>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</si>
  <si>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</si>
  <si>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</si>
  <si>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</si>
  <si>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</si>
  <si>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</si>
  <si>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</si>
  <si>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</si>
  <si>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</si>
  <si>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</si>
  <si>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</si>
  <si>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</si>
  <si>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</si>
  <si>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</si>
  <si>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</si>
  <si>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</si>
  <si>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</si>
  <si>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</si>
  <si>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</si>
  <si>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</si>
  <si>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</si>
  <si>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</si>
  <si>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</si>
  <si>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</si>
  <si>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</si>
  <si>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</si>
  <si>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</si>
  <si>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</si>
  <si>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</si>
  <si>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</si>
  <si>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</si>
  <si>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</si>
  <si>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</si>
  <si>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</si>
  <si>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</si>
  <si>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</si>
  <si>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</si>
  <si>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</si>
  <si>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</si>
  <si>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</si>
  <si>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</si>
  <si>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</si>
  <si>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</si>
  <si>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</si>
  <si>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</si>
  <si>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</si>
  <si>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</si>
  <si>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</si>
  <si>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</si>
  <si>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</si>
  <si>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</si>
  <si>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</si>
  <si>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</si>
  <si>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</si>
  <si>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</si>
  <si>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</si>
  <si>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</si>
  <si>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</si>
  <si>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</si>
  <si>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</si>
  <si>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</si>
  <si>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</si>
  <si>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</si>
  <si>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</si>
  <si>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</si>
  <si>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</si>
  <si>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</si>
  <si>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</si>
  <si>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</si>
  <si>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</si>
  <si>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</si>
  <si>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</si>
  <si>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</si>
  <si>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</si>
  <si>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</si>
  <si>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</si>
  <si>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</si>
  <si>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</si>
  <si>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</si>
  <si>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</si>
  <si>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</si>
  <si>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</si>
  <si>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</si>
  <si>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</si>
  <si>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</si>
  <si>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</si>
  <si>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</si>
  <si>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</si>
  <si>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</si>
  <si>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</si>
  <si>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</si>
  <si>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</si>
  <si>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</si>
  <si>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</si>
  <si>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</si>
  <si>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</si>
  <si>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</si>
  <si>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</si>
  <si>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</si>
  <si>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</si>
  <si>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</si>
  <si>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</si>
  <si>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</si>
  <si>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</si>
  <si>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</si>
  <si>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</si>
  <si>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</si>
  <si>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</si>
  <si>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</si>
  <si>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</si>
  <si>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</si>
  <si>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</si>
  <si>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</si>
  <si>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</si>
  <si>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</si>
  <si>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</si>
  <si>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</si>
  <si>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</si>
  <si>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</si>
  <si>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</si>
  <si>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</si>
  <si>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</si>
  <si>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</si>
  <si>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</si>
  <si>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</si>
  <si>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</si>
  <si>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</si>
  <si>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</si>
  <si>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</si>
  <si>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</si>
  <si>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</si>
  <si>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</si>
  <si>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</si>
  <si>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</si>
  <si>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</si>
  <si>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</si>
  <si>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</si>
  <si>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</si>
  <si>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</si>
  <si>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</si>
  <si>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</si>
  <si>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</si>
  <si>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</si>
  <si>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</si>
  <si>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</si>
  <si>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</si>
  <si>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</si>
  <si>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</si>
  <si>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</si>
  <si>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</si>
  <si>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</si>
  <si>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</si>
  <si>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</si>
  <si>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</si>
  <si>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</si>
  <si>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</si>
  <si>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</si>
  <si>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</si>
  <si>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</si>
  <si>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</si>
  <si>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</si>
  <si>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</si>
  <si>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</si>
  <si>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</si>
  <si>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</si>
  <si>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</si>
  <si>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</si>
  <si>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</si>
  <si>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</si>
  <si>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</si>
  <si>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</si>
  <si>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</si>
  <si>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</si>
  <si>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</si>
  <si>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</si>
  <si>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</si>
  <si>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</si>
  <si>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</si>
  <si>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</si>
  <si>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</si>
  <si>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</si>
  <si>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</si>
  <si>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</si>
  <si>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</si>
  <si>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</si>
  <si>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</si>
  <si>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</si>
  <si>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</si>
  <si>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</si>
  <si>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</si>
  <si>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</si>
  <si>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</si>
  <si>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</si>
  <si>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</si>
  <si>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</si>
  <si>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</si>
  <si>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</si>
  <si>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</si>
  <si>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</si>
  <si>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</si>
  <si>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</si>
  <si>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</si>
  <si>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</si>
  <si>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</si>
  <si>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</si>
  <si>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</si>
  <si>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</si>
  <si>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</si>
  <si>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</si>
  <si>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</si>
  <si>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</si>
  <si>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</si>
  <si>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</si>
  <si>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</si>
  <si>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</si>
  <si>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</si>
  <si>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</si>
  <si>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</si>
  <si>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</si>
  <si>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</si>
  <si>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</si>
  <si>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</si>
  <si>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</si>
  <si>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</si>
  <si>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</si>
  <si>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</si>
  <si>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</si>
  <si>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</si>
  <si>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</si>
  <si>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</si>
  <si>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</si>
  <si>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</si>
  <si>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</si>
  <si>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</si>
  <si>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</si>
  <si>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</si>
  <si>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</si>
  <si>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</si>
  <si>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</si>
  <si>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</si>
  <si>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</si>
  <si>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</si>
  <si>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</si>
  <si>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</si>
  <si>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</si>
  <si>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</si>
  <si>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</si>
  <si>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</si>
  <si>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</si>
  <si>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</si>
  <si>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</si>
  <si>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</si>
  <si>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</si>
  <si>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</si>
  <si>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</si>
  <si>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</si>
  <si>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</si>
  <si>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</si>
  <si>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</si>
  <si>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</si>
  <si>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</si>
  <si>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</si>
  <si>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</si>
  <si>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</si>
  <si>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</si>
  <si>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</si>
  <si>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</si>
  <si>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</si>
  <si>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</si>
  <si>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</si>
  <si>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</si>
  <si>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</si>
  <si>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</si>
  <si>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</si>
  <si>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</si>
  <si>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</si>
  <si>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</si>
  <si>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</si>
  <si>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</si>
  <si>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</si>
  <si>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</si>
  <si>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</si>
  <si>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</si>
  <si>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</si>
  <si>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</si>
  <si>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</si>
  <si>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</si>
  <si>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</si>
  <si>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</si>
  <si>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</si>
  <si>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</si>
  <si>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</si>
  <si>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</si>
  <si>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</si>
  <si>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</si>
  <si>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</si>
  <si>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</si>
  <si>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</si>
  <si>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</si>
  <si>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</si>
  <si>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</si>
  <si>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</si>
  <si>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</si>
  <si>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</si>
  <si>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</si>
  <si>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</si>
  <si>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</si>
  <si>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</si>
  <si>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</si>
  <si>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</si>
  <si>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</si>
  <si>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</si>
  <si>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</si>
  <si>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</si>
  <si>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</si>
  <si>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</si>
  <si>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</si>
  <si>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</si>
  <si>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</si>
  <si>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</si>
  <si>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</si>
  <si>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</si>
  <si>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</si>
  <si>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</si>
  <si>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</si>
  <si>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</si>
  <si>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</si>
  <si>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</si>
  <si>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</si>
  <si>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</si>
  <si>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</si>
  <si>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</si>
  <si>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</si>
  <si>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</si>
  <si>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</si>
  <si>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</si>
  <si>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</si>
  <si>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</si>
  <si>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</si>
  <si>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</si>
  <si>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</si>
  <si>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</si>
  <si>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</si>
  <si>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</si>
  <si>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</si>
  <si>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</si>
  <si>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</si>
  <si>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</si>
  <si>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</si>
  <si>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</si>
  <si>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</si>
  <si>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</si>
  <si>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</si>
  <si>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</si>
  <si>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</si>
  <si>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</si>
  <si>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</si>
  <si>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</si>
  <si>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</si>
  <si>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</si>
  <si>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</si>
  <si>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</si>
  <si>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</si>
  <si>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</si>
  <si>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</si>
  <si>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</si>
  <si>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</si>
  <si>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</si>
  <si>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</si>
  <si>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</si>
  <si>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</si>
  <si>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</si>
  <si>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</si>
  <si>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</si>
  <si>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</si>
  <si>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</si>
  <si>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</si>
  <si>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</si>
  <si>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</si>
  <si>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</si>
  <si>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</si>
  <si>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</si>
  <si>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</si>
  <si>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</si>
  <si>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</si>
  <si>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</si>
  <si>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</si>
  <si>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</si>
  <si>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</si>
  <si>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</si>
  <si>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</si>
  <si>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</si>
  <si>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</si>
  <si>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</si>
  <si>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</si>
  <si>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</si>
  <si>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</si>
  <si>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</si>
  <si>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</si>
  <si>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</si>
  <si>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</si>
  <si>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</si>
  <si>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</si>
  <si>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</si>
  <si>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</si>
  <si>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</si>
  <si>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</si>
  <si>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</si>
  <si>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</si>
  <si>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</si>
  <si>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</si>
  <si>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</si>
  <si>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</si>
  <si>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</si>
  <si>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</si>
  <si>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</si>
  <si>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</si>
  <si>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</si>
  <si>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</si>
  <si>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</si>
  <si>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</si>
  <si>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</si>
  <si>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</si>
  <si>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</si>
  <si>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</si>
  <si>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</si>
  <si>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</si>
  <si>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</si>
  <si>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</si>
  <si>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</si>
  <si>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</si>
  <si>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</si>
  <si>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</si>
  <si>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</si>
  <si>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</si>
  <si>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</si>
  <si>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</si>
  <si>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</si>
  <si>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</si>
  <si>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</si>
  <si>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</si>
  <si>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</si>
  <si>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</si>
  <si>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</si>
  <si>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</si>
  <si>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</si>
  <si>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</si>
  <si>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</si>
  <si>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</si>
  <si>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</si>
  <si>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</si>
  <si>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</si>
  <si>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</si>
  <si>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</si>
  <si>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</si>
  <si>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</si>
  <si>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</si>
  <si>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</si>
  <si>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</si>
  <si>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</si>
  <si>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</si>
  <si>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</si>
  <si>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</si>
  <si>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</si>
  <si>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</si>
  <si>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</si>
  <si>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</si>
  <si>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</si>
  <si>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</si>
  <si>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</si>
  <si>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</si>
  <si>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</si>
  <si>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</si>
  <si>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</si>
  <si>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</si>
  <si>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</si>
  <si>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</si>
  <si>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</si>
  <si>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</si>
  <si>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</si>
  <si>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</si>
  <si>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</si>
  <si>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</si>
  <si>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</si>
  <si>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</si>
  <si>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</si>
  <si>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</si>
  <si>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</si>
  <si>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</si>
  <si>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</si>
  <si>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</si>
  <si>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</si>
  <si>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</si>
  <si>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</si>
  <si>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</si>
  <si>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</si>
  <si>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</si>
  <si>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</si>
  <si>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</si>
  <si>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</si>
  <si>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</si>
  <si>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</si>
  <si>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</si>
  <si>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</si>
  <si>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</si>
  <si>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</si>
  <si>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</si>
  <si>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</si>
  <si>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</si>
  <si>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</si>
  <si>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</si>
  <si>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</si>
  <si>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</si>
  <si>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</si>
  <si>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</si>
  <si>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</si>
  <si>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</si>
  <si>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</si>
  <si>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</si>
  <si>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</si>
  <si>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</si>
  <si>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</si>
  <si>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</si>
  <si>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</si>
  <si>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</si>
  <si>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</si>
  <si>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</si>
  <si>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</si>
  <si>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</si>
  <si>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</si>
  <si>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</si>
  <si>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</si>
  <si>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</si>
  <si>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</si>
  <si>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</si>
  <si>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</si>
  <si>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</si>
  <si>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</si>
  <si>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</si>
  <si>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</si>
  <si>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</si>
  <si>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</si>
  <si>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</si>
  <si>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</si>
  <si>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</si>
  <si>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</si>
  <si>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</si>
  <si>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</si>
  <si>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</si>
  <si>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</si>
  <si>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</si>
  <si>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</si>
  <si>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</si>
  <si>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</si>
  <si>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</si>
  <si>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</si>
  <si>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</si>
  <si>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</si>
  <si>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</si>
  <si>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</si>
  <si>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</si>
  <si>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</si>
  <si>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</si>
  <si>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</si>
  <si>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</si>
  <si>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</si>
  <si>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</si>
  <si>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</si>
  <si>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</si>
  <si>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</si>
  <si>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</si>
  <si>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</si>
  <si>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</si>
  <si>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</si>
  <si>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</si>
  <si>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</si>
  <si>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</si>
  <si>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</si>
  <si>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</si>
  <si>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</si>
  <si>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</si>
  <si>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</si>
  <si>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</si>
  <si>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</si>
  <si>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</si>
  <si>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</si>
  <si>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</si>
  <si>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</si>
  <si>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</si>
  <si>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</si>
  <si>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</si>
  <si>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</si>
  <si>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</si>
  <si>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</si>
  <si>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</si>
  <si>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</si>
  <si>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</si>
  <si>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</si>
  <si>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</si>
  <si>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</si>
  <si>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</si>
  <si>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</si>
  <si>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</si>
  <si>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</si>
  <si>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</si>
  <si>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</si>
  <si>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</si>
  <si>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</si>
  <si>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</si>
  <si>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</si>
  <si>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</si>
  <si>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</si>
  <si>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</si>
  <si>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</si>
  <si>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</si>
  <si>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</si>
  <si>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</si>
  <si>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</si>
  <si>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</si>
  <si>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</si>
  <si>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</si>
  <si>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</si>
  <si>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</si>
  <si>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</si>
  <si>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</si>
  <si>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</si>
  <si>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</si>
  <si>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</si>
  <si>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</si>
  <si>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</si>
  <si>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</si>
  <si>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</si>
  <si>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</si>
  <si>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</si>
  <si>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</si>
  <si>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</si>
  <si>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</si>
  <si>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</si>
  <si>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</si>
  <si>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</si>
  <si>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</si>
  <si>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</si>
  <si>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</si>
  <si>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</si>
  <si>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</si>
  <si>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</si>
  <si>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</si>
  <si>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</si>
  <si>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</si>
  <si>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</si>
  <si>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</si>
  <si>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</si>
  <si>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</si>
  <si>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</si>
  <si>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</si>
  <si>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</si>
  <si>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</si>
  <si>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</si>
  <si>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</si>
  <si>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</si>
  <si>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</si>
  <si>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</si>
  <si>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</si>
  <si>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</si>
  <si>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</si>
  <si>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</si>
  <si>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</si>
  <si>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</si>
  <si>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</si>
  <si>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</si>
  <si>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</si>
  <si>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</si>
  <si>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</si>
  <si>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</si>
  <si>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</si>
  <si>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</si>
  <si>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</si>
  <si>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</si>
  <si>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</si>
  <si>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</si>
  <si>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</si>
  <si>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</si>
  <si>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</si>
  <si>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</si>
  <si>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</si>
  <si>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</si>
  <si>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</si>
  <si>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</si>
  <si>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</si>
  <si>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</si>
  <si>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</si>
  <si>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</si>
  <si>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</si>
  <si>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</si>
  <si>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</si>
  <si>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</si>
  <si>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</si>
  <si>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</si>
  <si>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</si>
  <si>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</si>
  <si>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</si>
  <si>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</si>
  <si>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</si>
  <si>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</si>
  <si>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</si>
  <si>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</si>
  <si>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</si>
  <si>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</si>
  <si>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</si>
  <si>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</si>
  <si>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</si>
  <si>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</si>
  <si>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</si>
  <si>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</si>
  <si>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</si>
  <si>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</si>
  <si>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</si>
  <si>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</si>
  <si>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</si>
  <si>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</si>
  <si>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</si>
  <si>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</si>
  <si>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</si>
  <si>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</si>
  <si>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</si>
  <si>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</si>
  <si>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</si>
  <si>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</si>
  <si>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</si>
  <si>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</si>
  <si>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</si>
  <si>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</si>
  <si>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</si>
  <si>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</si>
  <si>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</si>
  <si>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</si>
  <si>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</si>
  <si>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</si>
  <si>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</si>
  <si>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</si>
  <si>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</si>
  <si>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</si>
  <si>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</si>
  <si>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</si>
  <si>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</si>
  <si>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</si>
  <si>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</si>
  <si>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</si>
  <si>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</si>
  <si>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</si>
  <si>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</si>
  <si>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</si>
  <si>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</si>
  <si>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</si>
  <si>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</si>
  <si>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</si>
  <si>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</si>
  <si>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</si>
  <si>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</si>
  <si>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</si>
  <si>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</si>
  <si>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</si>
  <si>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</si>
  <si>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</si>
  <si>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</si>
  <si>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</si>
  <si>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</si>
  <si>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</si>
  <si>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</si>
  <si>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</si>
  <si>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</si>
  <si>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</si>
  <si>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</si>
  <si>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</si>
  <si>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</si>
  <si>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</si>
  <si>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</si>
  <si>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</si>
  <si>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</si>
  <si>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</si>
  <si>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</si>
  <si>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</si>
  <si>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</si>
  <si>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</si>
  <si>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</si>
  <si>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</si>
  <si>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</si>
  <si>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</si>
  <si>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</si>
  <si>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</si>
  <si>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</si>
  <si>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</si>
  <si>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</si>
  <si>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</si>
  <si>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</si>
  <si>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</si>
  <si>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</si>
  <si>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</si>
  <si>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</si>
  <si>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</si>
  <si>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</si>
  <si>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</si>
  <si>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</si>
  <si>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</si>
  <si>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</si>
  <si>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</si>
  <si>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</si>
  <si>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</si>
  <si>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</si>
  <si>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</si>
  <si>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</si>
  <si>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</si>
  <si>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</si>
  <si>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</si>
  <si>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</si>
  <si>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</si>
  <si>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</si>
  <si>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</si>
  <si>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</si>
  <si>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</si>
  <si>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</si>
  <si>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</si>
  <si>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</si>
  <si>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</si>
  <si>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</si>
  <si>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</si>
  <si>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</si>
  <si>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</si>
  <si>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</si>
  <si>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</si>
  <si>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</si>
  <si>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</si>
  <si>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</si>
  <si>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</si>
  <si>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</si>
  <si>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</si>
  <si>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</si>
  <si>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</si>
  <si>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</si>
  <si>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</si>
  <si>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</si>
  <si>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</si>
  <si>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</si>
  <si>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</si>
  <si>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</si>
  <si>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</si>
  <si>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</si>
  <si>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</si>
  <si>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</si>
  <si>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</si>
  <si>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</si>
  <si>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</si>
  <si>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</si>
  <si>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</si>
  <si>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</si>
  <si>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</si>
  <si>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</si>
  <si>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</si>
  <si>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</si>
  <si>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</si>
  <si>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</si>
  <si>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</si>
  <si>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</si>
  <si>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</si>
  <si>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</si>
  <si>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</si>
  <si>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</si>
  <si>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</si>
  <si>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</si>
  <si>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</si>
  <si>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</si>
  <si>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</si>
  <si>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</si>
  <si>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</si>
  <si>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</si>
  <si>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</si>
  <si>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</si>
  <si>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</si>
  <si>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</si>
  <si>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</si>
  <si>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</si>
  <si>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</si>
  <si>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</si>
  <si>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</si>
  <si>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</si>
  <si>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</si>
  <si>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</si>
  <si>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</si>
  <si>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</si>
  <si>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</si>
  <si>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</si>
  <si>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</si>
  <si>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</si>
  <si>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</si>
  <si>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</si>
  <si>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</si>
  <si>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</si>
  <si>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</si>
  <si>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</si>
  <si>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</si>
  <si>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</si>
  <si>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</si>
  <si>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</si>
  <si>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</si>
  <si>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</si>
  <si>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</si>
  <si>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</si>
  <si>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</si>
  <si>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</si>
  <si>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</si>
  <si>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</si>
  <si>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</si>
  <si>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</si>
  <si>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</si>
  <si>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</si>
  <si>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</si>
  <si>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</si>
  <si>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</si>
  <si>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</si>
  <si>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</si>
  <si>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</si>
  <si>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</si>
  <si>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</si>
  <si>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</si>
  <si>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</si>
  <si>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</si>
  <si>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</si>
  <si>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</si>
  <si>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</si>
  <si>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</si>
  <si>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</si>
  <si>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</si>
  <si>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</si>
  <si>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</si>
  <si>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</si>
  <si>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</si>
  <si>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</si>
  <si>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</si>
  <si>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</si>
  <si>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</si>
  <si>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</si>
  <si>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</si>
  <si>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</si>
  <si>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</si>
  <si>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</si>
  <si>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</si>
  <si>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</si>
  <si>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</si>
  <si>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</si>
  <si>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</si>
  <si>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</si>
  <si>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</si>
  <si>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</si>
  <si>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</si>
  <si>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</si>
  <si>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</si>
  <si>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</si>
  <si>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</si>
  <si>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</si>
  <si>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</si>
  <si>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</si>
  <si>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</si>
  <si>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</si>
  <si>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</si>
  <si>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</si>
  <si>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</si>
  <si>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</si>
  <si>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</si>
  <si>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</si>
  <si>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</si>
  <si>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</si>
  <si>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</si>
  <si>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</si>
  <si>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</si>
  <si>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</si>
  <si>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</si>
  <si>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</si>
  <si>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</si>
  <si>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</si>
  <si>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</si>
  <si>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</si>
  <si>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</si>
  <si>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</si>
  <si>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</si>
  <si>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</si>
  <si>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</si>
  <si>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</si>
  <si>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</si>
  <si>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</si>
  <si>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</si>
  <si>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</si>
  <si>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</si>
  <si>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</si>
  <si>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</si>
  <si>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</si>
  <si>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</si>
  <si>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</si>
  <si>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</si>
  <si>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</si>
  <si>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</si>
  <si>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</si>
  <si>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</si>
  <si>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</si>
  <si>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</si>
  <si>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</si>
  <si>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</si>
  <si>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</si>
  <si>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</si>
  <si>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</si>
  <si>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</si>
  <si>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</si>
  <si>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</si>
  <si>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</si>
  <si>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</si>
  <si>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</si>
  <si>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</si>
  <si>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</si>
  <si>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</si>
  <si>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</si>
  <si>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</si>
  <si>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</si>
  <si>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</si>
  <si>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</si>
  <si>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</si>
  <si>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</si>
  <si>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</si>
  <si>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</si>
  <si>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</si>
  <si>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</si>
  <si>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</si>
  <si>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</si>
  <si>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</si>
  <si>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</si>
  <si>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</si>
  <si>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</si>
  <si>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</si>
  <si>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</si>
  <si>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</si>
  <si>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</si>
  <si>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</si>
  <si>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</si>
  <si>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</si>
  <si>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</si>
  <si>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</si>
  <si>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</si>
  <si>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</si>
  <si>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</si>
  <si>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</si>
  <si>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</si>
  <si>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</si>
  <si>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</si>
  <si>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</si>
  <si>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</si>
  <si>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</si>
  <si>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</si>
  <si>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</si>
  <si>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</si>
  <si>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</si>
  <si>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</si>
  <si>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</si>
  <si>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</si>
  <si>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</si>
  <si>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</si>
  <si>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</si>
  <si>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</si>
  <si>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</si>
  <si>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</si>
  <si>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</si>
  <si>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</si>
  <si>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</si>
  <si>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</si>
  <si>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</si>
  <si>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</si>
  <si>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</si>
  <si>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</si>
  <si>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</si>
  <si>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</si>
  <si>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</si>
  <si>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</si>
  <si>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</si>
  <si>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</si>
  <si>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</si>
  <si>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</si>
  <si>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</si>
  <si>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</si>
  <si>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</si>
  <si>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</si>
  <si>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</si>
  <si>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</si>
  <si>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</si>
  <si>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</si>
  <si>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</si>
  <si>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</si>
  <si>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</si>
  <si>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</si>
  <si>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</si>
  <si>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</si>
  <si>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</si>
  <si>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</si>
  <si>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</si>
  <si>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</si>
  <si>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</si>
  <si>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</si>
  <si>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</si>
  <si>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</si>
  <si>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</si>
  <si>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</si>
  <si>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</si>
  <si>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</si>
  <si>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</si>
  <si>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</si>
  <si>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</si>
  <si>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</si>
  <si>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</si>
  <si>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</si>
  <si>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</si>
  <si>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</si>
  <si>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</si>
  <si>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</si>
  <si>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</si>
  <si>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</si>
  <si>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</si>
  <si>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</si>
  <si>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</si>
  <si>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</si>
  <si>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</si>
  <si>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</si>
  <si>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</si>
  <si>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</si>
  <si>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</si>
  <si>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</si>
  <si>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</si>
  <si>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</si>
  <si>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</si>
  <si>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</si>
  <si>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</si>
  <si>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</si>
  <si>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</si>
  <si>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</si>
  <si>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</si>
  <si>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</si>
  <si>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</si>
  <si>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</si>
  <si>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</si>
  <si>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</si>
  <si>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</si>
  <si>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</si>
  <si>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</si>
  <si>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</si>
  <si>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</si>
  <si>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</si>
  <si>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</si>
  <si>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</si>
  <si>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</si>
  <si>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</si>
  <si>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</si>
  <si>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</si>
  <si>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</si>
  <si>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</si>
  <si>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</si>
  <si>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</si>
  <si>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</si>
  <si>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</si>
  <si>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</si>
  <si>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</si>
  <si>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</si>
  <si>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</si>
  <si>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</si>
  <si>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</si>
  <si>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</si>
  <si>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</si>
  <si>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</si>
  <si>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</si>
  <si>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</si>
  <si>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</si>
  <si>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</si>
  <si>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</si>
  <si>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</si>
  <si>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</si>
  <si>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</si>
  <si>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</si>
  <si>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</si>
  <si>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</si>
  <si>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</si>
  <si>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</si>
  <si>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</si>
  <si>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</si>
  <si>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</si>
  <si>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</si>
  <si>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</si>
  <si>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</si>
  <si>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</si>
  <si>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</si>
  <si>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</si>
  <si>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</si>
  <si>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</si>
  <si>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</si>
  <si>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</si>
  <si>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</si>
  <si>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</si>
  <si>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</si>
  <si>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</si>
  <si>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</si>
  <si>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</si>
  <si>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</si>
  <si>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</si>
  <si>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</si>
  <si>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</si>
  <si>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</si>
  <si>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</si>
  <si>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</si>
  <si>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</si>
  <si>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</si>
  <si>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</si>
  <si>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</si>
  <si>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</si>
  <si>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</si>
  <si>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</si>
  <si>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</si>
  <si>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</si>
  <si>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</si>
  <si>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</si>
  <si>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</si>
  <si>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</si>
  <si>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</si>
  <si>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</si>
  <si>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</si>
  <si>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</si>
  <si>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</si>
  <si>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</si>
  <si>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</si>
  <si>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</si>
  <si>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</si>
  <si>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</si>
  <si>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</si>
  <si>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</si>
  <si>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</si>
  <si>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</si>
  <si>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</si>
  <si>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</si>
  <si>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</si>
  <si>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</si>
  <si>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</si>
  <si>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</si>
  <si>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</si>
  <si>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</si>
  <si>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</si>
  <si>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</si>
  <si>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</si>
  <si>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</si>
  <si>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</si>
  <si>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</si>
  <si>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</si>
  <si>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</si>
  <si>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</si>
  <si>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</si>
  <si>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</si>
  <si>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</si>
  <si>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</si>
  <si>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</si>
  <si>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</si>
  <si>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</si>
  <si>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</si>
  <si>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</si>
  <si>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</si>
  <si>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</si>
  <si>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</si>
  <si>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</si>
  <si>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</si>
  <si>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</si>
  <si>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</si>
  <si>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</si>
  <si>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</si>
  <si>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</si>
  <si>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</si>
  <si>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</si>
  <si>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</si>
  <si>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</si>
  <si>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</si>
  <si>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</si>
  <si>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</si>
  <si>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</si>
  <si>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</si>
  <si>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</si>
  <si>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</si>
  <si>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</si>
  <si>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</si>
  <si>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</si>
  <si>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</si>
  <si>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</si>
  <si>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</si>
  <si>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</si>
  <si>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</si>
  <si>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</si>
  <si>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</si>
  <si>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</si>
  <si>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</si>
  <si>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</si>
  <si>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</si>
  <si>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</si>
  <si>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</si>
  <si>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</si>
  <si>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</si>
  <si>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</si>
  <si>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</si>
  <si>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</si>
  <si>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</si>
  <si>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</si>
  <si>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</si>
  <si>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</si>
  <si>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</si>
  <si>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</si>
  <si>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</si>
  <si>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</si>
  <si>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</si>
  <si>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</si>
  <si>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</si>
  <si>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</si>
  <si>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</si>
  <si>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</si>
  <si>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</si>
  <si>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</si>
  <si>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</si>
  <si>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</si>
  <si>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</si>
  <si>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</si>
  <si>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</si>
  <si>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</si>
  <si>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</si>
  <si>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</si>
  <si>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</si>
  <si>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</si>
  <si>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</si>
  <si>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</si>
  <si>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</si>
  <si>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</si>
  <si>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</si>
  <si>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</si>
  <si>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</si>
  <si>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</si>
  <si>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</si>
  <si>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</si>
  <si>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</si>
  <si>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</si>
  <si>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</si>
  <si>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</si>
  <si>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</si>
  <si>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</si>
  <si>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</si>
  <si>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</si>
  <si>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</si>
  <si>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</si>
  <si>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</si>
  <si>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</si>
  <si>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</si>
  <si>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</si>
  <si>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</si>
  <si>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</si>
  <si>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</si>
  <si>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</si>
  <si>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</si>
  <si>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</si>
  <si>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</si>
  <si>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</si>
  <si>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</si>
  <si>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</si>
  <si>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</si>
  <si>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</si>
  <si>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</si>
  <si>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</si>
  <si>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</si>
  <si>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</si>
  <si>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</si>
  <si>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</si>
  <si>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</si>
  <si>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</si>
  <si>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</si>
  <si>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</si>
  <si>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</si>
  <si>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</si>
  <si>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</si>
  <si>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</si>
  <si>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</si>
  <si>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</si>
  <si>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</si>
  <si>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</si>
  <si>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</si>
  <si>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</si>
  <si>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</si>
  <si>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</si>
  <si>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</si>
  <si>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</si>
  <si>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</si>
  <si>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</si>
  <si>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</si>
  <si>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</si>
  <si>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</si>
  <si>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</si>
  <si>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</si>
  <si>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</si>
  <si>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</si>
  <si>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</si>
  <si>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</si>
  <si>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</si>
  <si>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</si>
  <si>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</si>
  <si>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</si>
  <si>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</si>
  <si>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</si>
  <si>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</si>
  <si>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</si>
  <si>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</si>
  <si>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</si>
  <si>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</si>
  <si>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</si>
  <si>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</si>
  <si>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</si>
  <si>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</si>
  <si>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</si>
  <si>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</si>
  <si>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</si>
  <si>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</si>
  <si>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</si>
  <si>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</si>
  <si>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</si>
  <si>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</si>
  <si>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</si>
  <si>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</si>
  <si>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</si>
  <si>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</si>
  <si>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</si>
  <si>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</si>
  <si>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</si>
  <si>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</si>
  <si>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</si>
  <si>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</si>
  <si>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</si>
  <si>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</si>
  <si>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</si>
  <si>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</si>
  <si>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</si>
  <si>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</si>
  <si>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</si>
  <si>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</si>
  <si>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</si>
  <si>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</si>
  <si>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</si>
  <si>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</si>
  <si>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</si>
  <si>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</si>
  <si>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</si>
  <si>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</si>
  <si>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</si>
  <si>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</si>
  <si>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</si>
  <si>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</si>
  <si>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</si>
  <si>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</si>
  <si>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</si>
  <si>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</si>
  <si>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</si>
  <si>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</si>
  <si>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</si>
  <si>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</si>
  <si>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</si>
  <si>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</si>
  <si>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</si>
  <si>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</si>
  <si>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</si>
  <si>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</si>
  <si>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</si>
  <si>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</si>
  <si>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</si>
  <si>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</si>
  <si>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</si>
  <si>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</si>
  <si>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</si>
  <si>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</si>
  <si>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</si>
  <si>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</si>
  <si>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</si>
  <si>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</si>
  <si>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</si>
  <si>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</si>
  <si>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</si>
  <si>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</si>
  <si>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</si>
  <si>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</si>
  <si>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</si>
  <si>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</si>
  <si>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</si>
  <si>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</si>
  <si>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</si>
  <si>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</si>
  <si>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</si>
  <si>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</si>
  <si>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</si>
  <si>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</si>
  <si>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</si>
  <si>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</si>
  <si>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</si>
  <si>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</si>
  <si>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</si>
  <si>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</si>
  <si>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</si>
  <si>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</si>
  <si>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</si>
  <si>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</si>
  <si>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</si>
  <si>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</si>
  <si>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</si>
  <si>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</si>
  <si>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</si>
  <si>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</si>
  <si>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</si>
  <si>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</si>
  <si>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</si>
  <si>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</si>
  <si>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</si>
  <si>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</si>
  <si>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</si>
  <si>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</si>
  <si>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</si>
  <si>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</si>
  <si>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</si>
  <si>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</si>
  <si>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</si>
  <si>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</si>
  <si>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</si>
  <si>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</si>
  <si>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</si>
  <si>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</si>
  <si>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</si>
  <si>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</si>
  <si>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</si>
  <si>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</si>
  <si>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</si>
  <si>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</si>
  <si>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</si>
  <si>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</si>
  <si>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</si>
  <si>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</si>
  <si>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</si>
  <si>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</si>
  <si>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</si>
  <si>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</si>
  <si>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</si>
  <si>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</si>
  <si>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</si>
  <si>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</si>
  <si>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</si>
  <si>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</si>
  <si>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</si>
  <si>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</si>
  <si>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</si>
  <si>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</si>
  <si>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</si>
  <si>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</si>
  <si>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</si>
  <si>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</si>
  <si>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</si>
  <si>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</si>
  <si>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</si>
  <si>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</si>
  <si>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</si>
  <si>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</si>
  <si>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</si>
  <si>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</si>
  <si>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</si>
  <si>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</si>
  <si>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</si>
  <si>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</si>
  <si>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</si>
  <si>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</si>
  <si>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</si>
  <si>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</si>
  <si>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</si>
  <si>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</si>
  <si>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</si>
  <si>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</si>
  <si>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</si>
  <si>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</si>
  <si>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</si>
  <si>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</si>
  <si>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</si>
  <si>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</si>
  <si>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</si>
  <si>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</si>
  <si>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</si>
  <si>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</si>
  <si>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</si>
  <si>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</si>
  <si>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</si>
  <si>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</si>
  <si>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</si>
  <si>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</si>
  <si>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</si>
  <si>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</si>
  <si>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</si>
  <si>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</si>
  <si>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</si>
  <si>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</si>
  <si>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</si>
  <si>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</si>
  <si>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</si>
  <si>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</si>
  <si>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</si>
  <si>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</si>
  <si>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</si>
  <si>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</si>
  <si>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</si>
  <si>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</si>
  <si>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</si>
  <si>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</si>
  <si>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</si>
  <si>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</si>
  <si>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</si>
  <si>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</si>
  <si>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</si>
  <si>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</si>
  <si>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</si>
  <si>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</si>
  <si>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</si>
  <si>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</si>
  <si>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</si>
  <si>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</si>
  <si>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</si>
  <si>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</si>
  <si>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</si>
  <si>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</si>
  <si>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</si>
  <si>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</si>
  <si>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</si>
  <si>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</si>
  <si>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</si>
  <si>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</si>
  <si>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</si>
  <si>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</si>
  <si>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</si>
  <si>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</si>
  <si>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</si>
  <si>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</si>
  <si>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</si>
  <si>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</si>
  <si>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</si>
  <si>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</si>
  <si>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</si>
  <si>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</si>
  <si>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</si>
  <si>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</si>
  <si>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</si>
  <si>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</si>
  <si>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</si>
  <si>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</si>
  <si>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</si>
  <si>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</si>
  <si>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</si>
  <si>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</si>
  <si>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</si>
  <si>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</si>
  <si>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</si>
  <si>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</si>
  <si>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</si>
  <si>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</si>
  <si>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</si>
  <si>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</si>
  <si>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</si>
  <si>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</si>
  <si>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</si>
  <si>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</si>
  <si>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</si>
  <si>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</si>
  <si>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</si>
  <si>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</si>
  <si>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</si>
  <si>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</si>
  <si>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</si>
  <si>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</si>
  <si>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</si>
  <si>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</si>
  <si>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</si>
  <si>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</si>
  <si>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</si>
  <si>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</si>
  <si>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</si>
  <si>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</si>
  <si>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</si>
  <si>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</si>
  <si>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</si>
  <si>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</si>
  <si>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</si>
  <si>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</si>
  <si>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</si>
  <si>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</si>
  <si>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</si>
  <si>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</si>
  <si>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</si>
  <si>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</si>
  <si>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</si>
  <si>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</si>
  <si>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</si>
  <si>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</si>
  <si>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</si>
  <si>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</si>
  <si>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</si>
  <si>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</si>
  <si>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</si>
  <si>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</si>
  <si>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</si>
  <si>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</si>
  <si>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</si>
  <si>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</si>
  <si>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</si>
  <si>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</si>
  <si>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</si>
  <si>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</si>
  <si>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</si>
  <si>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</si>
  <si>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</si>
  <si>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</si>
  <si>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</si>
  <si>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</si>
  <si>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</si>
  <si>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</si>
  <si>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</si>
  <si>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</si>
  <si>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</si>
  <si>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</si>
  <si>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</si>
  <si>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</si>
  <si>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</si>
  <si>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</si>
  <si>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</si>
  <si>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</si>
  <si>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</si>
  <si>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</si>
  <si>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</si>
  <si>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</si>
  <si>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</si>
  <si>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</si>
  <si>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</si>
  <si>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</si>
  <si>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</si>
  <si>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</si>
  <si>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</si>
  <si>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</si>
  <si>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</si>
  <si>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</si>
  <si>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</si>
  <si>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</si>
  <si>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</si>
  <si>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</si>
  <si>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</si>
  <si>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</si>
  <si>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</si>
  <si>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</si>
  <si>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</si>
  <si>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</si>
  <si>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</si>
  <si>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</si>
  <si>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</si>
  <si>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</si>
  <si>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</si>
  <si>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</si>
  <si>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</si>
  <si>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</si>
  <si>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</si>
  <si>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</si>
  <si>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</si>
  <si>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</si>
  <si>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</si>
  <si>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</si>
  <si>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</si>
  <si>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</si>
  <si>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</si>
  <si>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</si>
  <si>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</si>
  <si>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</si>
  <si>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</si>
  <si>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</si>
  <si>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</si>
  <si>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</si>
  <si>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</si>
  <si>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</si>
  <si>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</si>
  <si>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</si>
  <si>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</si>
  <si>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</si>
  <si>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</si>
  <si>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</si>
  <si>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</si>
  <si>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</si>
  <si>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</si>
  <si>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</si>
  <si>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</si>
  <si>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</si>
  <si>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</si>
  <si>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</si>
  <si>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</si>
  <si>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</si>
  <si>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</si>
  <si>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</si>
  <si>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</si>
  <si>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</si>
  <si>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</si>
  <si>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</si>
  <si>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</si>
  <si>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</si>
  <si>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</si>
  <si>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</si>
  <si>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</si>
  <si>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</si>
  <si>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</si>
  <si>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</si>
  <si>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</si>
  <si>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</si>
  <si>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</si>
  <si>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</si>
  <si>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</si>
  <si>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</si>
  <si>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</si>
  <si>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</si>
  <si>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</si>
  <si>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</si>
  <si>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</si>
  <si>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</si>
  <si>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</si>
  <si>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</si>
  <si>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</si>
  <si>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</si>
  <si>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</si>
  <si>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</si>
  <si>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</si>
  <si>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</si>
  <si>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</si>
  <si>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</si>
  <si>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</si>
  <si>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</si>
  <si>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</si>
  <si>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</si>
  <si>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</si>
  <si>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</si>
  <si>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</si>
  <si>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</si>
  <si>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</si>
  <si>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</si>
  <si>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</si>
  <si>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</si>
  <si>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</si>
  <si>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</si>
  <si>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</si>
  <si>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</si>
  <si>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</si>
  <si>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</si>
  <si>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</si>
  <si>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</si>
  <si>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</si>
  <si>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</si>
  <si>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</si>
  <si>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</si>
  <si>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</si>
  <si>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</si>
  <si>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</si>
  <si>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</si>
  <si>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</si>
  <si>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</si>
  <si>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</si>
  <si>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</si>
  <si>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</si>
  <si>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</si>
  <si>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</si>
  <si>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</si>
  <si>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</si>
  <si>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</si>
  <si>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</si>
  <si>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</si>
  <si>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</si>
  <si>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</si>
  <si>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</si>
  <si>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</si>
  <si>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</si>
  <si>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</si>
  <si>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</si>
  <si>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</si>
  <si>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</si>
  <si>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</si>
  <si>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</si>
  <si>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</si>
  <si>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</si>
  <si>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</si>
  <si>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</si>
  <si>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</si>
  <si>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</si>
  <si>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</si>
  <si>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</si>
  <si>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</si>
  <si>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</si>
  <si>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</si>
  <si>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</si>
  <si>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</si>
  <si>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</si>
  <si>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</si>
  <si>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</si>
  <si>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</si>
  <si>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</si>
  <si>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</si>
  <si>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</si>
  <si>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</si>
  <si>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</si>
  <si>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</si>
  <si>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</si>
  <si>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</si>
  <si>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</si>
  <si>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</si>
  <si>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</si>
  <si>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</si>
  <si>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</si>
  <si>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</si>
  <si>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</si>
  <si>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</si>
  <si>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</si>
  <si>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</si>
  <si>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</si>
  <si>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</si>
  <si>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</si>
  <si>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</si>
  <si>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</si>
  <si>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</si>
  <si>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</si>
  <si>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</si>
  <si>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</si>
  <si>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</si>
  <si>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</si>
  <si>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</si>
  <si>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</si>
  <si>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</si>
  <si>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</si>
  <si>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</si>
  <si>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</si>
  <si>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</si>
  <si>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</si>
  <si>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</si>
  <si>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</si>
  <si>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</si>
  <si>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</si>
  <si>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</si>
  <si>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</si>
  <si>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</si>
  <si>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</si>
  <si>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</si>
  <si>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</si>
  <si>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</si>
  <si>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</si>
  <si>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</si>
  <si>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</si>
  <si>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</si>
  <si>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</si>
  <si>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</si>
  <si>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</si>
  <si>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</si>
  <si>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</si>
  <si>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</si>
  <si>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</si>
  <si>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</si>
  <si>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</si>
  <si>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</si>
  <si>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</si>
  <si>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</si>
  <si>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</si>
  <si>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</si>
  <si>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</si>
  <si>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</si>
  <si>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</si>
  <si>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</si>
  <si>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</si>
  <si>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</si>
  <si>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</si>
  <si>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</si>
  <si>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</si>
  <si>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</si>
  <si>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</si>
  <si>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</si>
  <si>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</si>
  <si>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</si>
  <si>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</si>
  <si>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</si>
  <si>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</si>
  <si>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</si>
  <si>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</si>
  <si>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</si>
  <si>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</si>
  <si>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</si>
  <si>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</si>
  <si>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</si>
  <si>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</si>
  <si>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</si>
  <si>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</si>
  <si>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</si>
  <si>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</si>
  <si>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</si>
  <si>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</si>
  <si>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</si>
  <si>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</si>
  <si>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</si>
  <si>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</si>
  <si>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</si>
  <si>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</si>
  <si>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</si>
  <si>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</si>
  <si>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</si>
  <si>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</si>
  <si>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</si>
  <si>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</si>
  <si>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</si>
  <si>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</si>
  <si>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</si>
  <si>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</si>
  <si>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</si>
  <si>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</si>
  <si>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</si>
  <si>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</si>
  <si>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</si>
  <si>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</si>
  <si>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</si>
  <si>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</si>
  <si>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</si>
  <si>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</si>
  <si>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</si>
  <si>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</si>
  <si>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</si>
  <si>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</si>
  <si>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</si>
  <si>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</si>
  <si>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</si>
  <si>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</si>
  <si>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</si>
  <si>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</si>
  <si>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</si>
  <si>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</si>
  <si>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</si>
  <si>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</si>
  <si>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</si>
  <si>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</si>
  <si>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</si>
  <si>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</si>
  <si>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</si>
  <si>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</si>
  <si>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</si>
  <si>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</si>
  <si>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</si>
  <si>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</si>
  <si>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</si>
  <si>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</si>
  <si>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</si>
  <si>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</si>
  <si>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</si>
  <si>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</si>
  <si>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</si>
  <si>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</si>
  <si>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</si>
  <si>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</si>
  <si>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</si>
  <si>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</si>
  <si>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</si>
  <si>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</si>
  <si>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</si>
  <si>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</si>
  <si>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</si>
  <si>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</si>
  <si>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</si>
  <si>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</si>
  <si>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</si>
  <si>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</si>
  <si>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</si>
  <si>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</si>
  <si>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</si>
  <si>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</si>
  <si>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</si>
  <si>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</si>
  <si>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</si>
  <si>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</si>
  <si>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</si>
  <si>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</si>
  <si>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</si>
  <si>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</si>
  <si>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</si>
  <si>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</si>
  <si>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</si>
  <si>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</si>
  <si>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</si>
  <si>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</si>
  <si>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</si>
  <si>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</si>
  <si>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</si>
  <si>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</si>
  <si>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</si>
  <si>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</si>
  <si>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</si>
  <si>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</si>
  <si>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</si>
  <si>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</si>
  <si>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</si>
  <si>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</si>
  <si>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</si>
  <si>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</si>
  <si>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</si>
  <si>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</si>
  <si>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</si>
  <si>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</si>
  <si>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</si>
  <si>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</si>
  <si>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</si>
  <si>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</si>
  <si>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</si>
  <si>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</si>
  <si>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</si>
  <si>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</si>
  <si>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</si>
  <si>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</si>
  <si>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</si>
  <si>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</si>
  <si>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</si>
  <si>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</si>
  <si>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</si>
  <si>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</si>
  <si>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</si>
  <si>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</si>
  <si>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</si>
  <si>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</si>
  <si>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</si>
  <si>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</si>
  <si>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</si>
  <si>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</si>
  <si>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</si>
  <si>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</si>
  <si>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</si>
  <si>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</si>
  <si>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</si>
  <si>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</si>
  <si>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</si>
  <si>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</si>
  <si>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</si>
  <si>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</si>
  <si>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</si>
  <si>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</si>
  <si>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</si>
  <si>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</si>
  <si>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</si>
  <si>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</si>
  <si>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</si>
  <si>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</si>
  <si>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</si>
  <si>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</si>
  <si>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</si>
  <si>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</si>
  <si>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</si>
  <si>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</si>
  <si>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</si>
  <si>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</si>
  <si>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</si>
  <si>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</si>
  <si>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</si>
  <si>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</si>
  <si>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</si>
  <si>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</si>
  <si>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</si>
  <si>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</si>
  <si>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</si>
  <si>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</si>
  <si>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</si>
  <si>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</si>
  <si>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</si>
  <si>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</si>
  <si>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</si>
  <si>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</si>
  <si>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</si>
  <si>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</si>
  <si>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</si>
  <si>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</si>
  <si>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</si>
  <si>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</si>
  <si>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</si>
  <si>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</si>
  <si>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</si>
  <si>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</si>
  <si>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</si>
  <si>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</si>
  <si>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</si>
  <si>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</si>
  <si>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</si>
  <si>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</si>
  <si>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</si>
  <si>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</si>
  <si>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</si>
  <si>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</si>
  <si>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</si>
  <si>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</si>
  <si>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</si>
  <si>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</si>
  <si>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</si>
  <si>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</si>
  <si>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</si>
  <si>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</si>
  <si>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</si>
  <si>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</si>
  <si>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</si>
  <si>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</si>
  <si>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</si>
  <si>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</si>
  <si>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</si>
  <si>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</si>
  <si>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</si>
  <si>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</si>
  <si>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</si>
  <si>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</si>
  <si>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</si>
  <si>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</si>
  <si>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</si>
  <si>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</si>
  <si>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</si>
  <si>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</si>
  <si>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</si>
  <si>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</si>
  <si>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</si>
  <si>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</si>
  <si>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</si>
  <si>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</si>
  <si>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</si>
  <si>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</si>
  <si>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</si>
  <si>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</si>
  <si>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</si>
  <si>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</si>
  <si>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</si>
  <si>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</si>
  <si>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</si>
  <si>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</si>
  <si>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</si>
  <si>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</si>
  <si>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</si>
  <si>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</si>
  <si>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</si>
  <si>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</si>
  <si>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</si>
  <si>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</si>
  <si>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</si>
  <si>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</si>
  <si>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</si>
  <si>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</si>
  <si>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</si>
  <si>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</si>
  <si>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</si>
  <si>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</si>
  <si>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</si>
  <si>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</si>
  <si>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</si>
  <si>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</si>
  <si>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</si>
  <si>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</si>
  <si>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</si>
  <si>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</si>
  <si>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</si>
  <si>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</si>
  <si>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</si>
  <si>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</si>
  <si>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</si>
  <si>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</si>
  <si>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</si>
  <si>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</si>
  <si>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</si>
  <si>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</si>
  <si>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</si>
  <si>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</si>
  <si>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</si>
  <si>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</si>
  <si>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</si>
  <si>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</si>
  <si>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</si>
  <si>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</si>
  <si>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</si>
  <si>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</si>
  <si>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</si>
  <si>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</si>
  <si>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</si>
  <si>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</si>
  <si>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</si>
  <si>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</si>
  <si>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</si>
  <si>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</si>
  <si>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</si>
  <si>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</si>
  <si>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</si>
  <si>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</si>
  <si>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</si>
  <si>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</si>
  <si>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</si>
  <si>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</si>
  <si>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</si>
  <si>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</si>
  <si>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</si>
  <si>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</si>
  <si>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</si>
  <si>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</si>
  <si>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</si>
  <si>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</si>
  <si>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</si>
  <si>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</si>
  <si>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</si>
  <si>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</si>
  <si>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</si>
  <si>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</si>
  <si>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</si>
  <si>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</si>
  <si>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</si>
  <si>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</si>
  <si>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</si>
  <si>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</si>
  <si>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</si>
  <si>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</si>
  <si>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</si>
  <si>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</si>
  <si>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</si>
  <si>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</si>
  <si>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</si>
  <si>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</si>
  <si>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</si>
  <si>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</si>
  <si>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</si>
  <si>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</si>
  <si>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</si>
  <si>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</si>
  <si>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</si>
  <si>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</si>
  <si>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</si>
  <si>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</si>
  <si>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</si>
  <si>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</si>
  <si>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</si>
  <si>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</si>
  <si>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</si>
  <si>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</si>
  <si>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</si>
  <si>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</si>
  <si>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</si>
  <si>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</si>
  <si>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</si>
  <si>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</si>
  <si>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</si>
  <si>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</si>
  <si>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</si>
  <si>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</si>
  <si>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</si>
  <si>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</si>
  <si>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</si>
  <si>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</si>
  <si>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</si>
  <si>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</si>
  <si>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</si>
  <si>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</si>
  <si>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</si>
  <si>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</si>
  <si>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</si>
  <si>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</si>
  <si>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</si>
  <si>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</si>
  <si>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</si>
  <si>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</si>
  <si>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</si>
  <si>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</si>
  <si>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</si>
  <si>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</si>
  <si>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</si>
  <si>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</si>
  <si>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</si>
  <si>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</si>
  <si>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</si>
  <si>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</si>
  <si>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</si>
  <si>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</si>
  <si>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</si>
  <si>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</si>
  <si>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</si>
  <si>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</si>
  <si>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</si>
  <si>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</si>
  <si>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</si>
  <si>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</si>
  <si>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</si>
  <si>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</si>
  <si>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</si>
  <si>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</si>
  <si>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</si>
  <si>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</si>
  <si>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</si>
  <si>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</si>
  <si>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</si>
  <si>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</si>
  <si>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</si>
  <si>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</si>
  <si>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</si>
  <si>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</si>
  <si>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</si>
  <si>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</si>
  <si>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</si>
  <si>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</si>
  <si>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</si>
  <si>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</si>
  <si>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</si>
  <si>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</si>
  <si>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</si>
  <si>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</si>
  <si>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</si>
  <si>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</si>
  <si>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</si>
  <si>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</si>
  <si>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</si>
  <si>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</si>
  <si>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</si>
  <si>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</si>
  <si>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</si>
  <si>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</si>
  <si>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</si>
  <si>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</si>
  <si>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</si>
  <si>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</si>
  <si>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</si>
  <si>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</si>
  <si>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</si>
  <si>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</si>
  <si>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</si>
  <si>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</si>
  <si>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</si>
  <si>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</si>
  <si>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</si>
  <si>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</si>
  <si>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</si>
  <si>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</si>
  <si>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</si>
  <si>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</si>
  <si>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</si>
  <si>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</si>
  <si>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</si>
  <si>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</si>
  <si>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</si>
  <si>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</si>
  <si>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</si>
  <si>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</si>
  <si>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</si>
  <si>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</si>
  <si>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</si>
  <si>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</si>
  <si>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</si>
  <si>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</si>
  <si>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</si>
  <si>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</si>
  <si>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</si>
  <si>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</si>
  <si>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</si>
  <si>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</si>
  <si>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</si>
  <si>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</si>
  <si>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</si>
  <si>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</si>
  <si>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</si>
  <si>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</si>
  <si>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</si>
  <si>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</si>
  <si>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</si>
  <si>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</si>
  <si>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</si>
  <si>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</si>
  <si>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</si>
  <si>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</si>
  <si>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</si>
  <si>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</si>
  <si>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</si>
  <si>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</si>
  <si>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</si>
  <si>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</si>
  <si>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</si>
  <si>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</si>
  <si>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</si>
  <si>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</si>
  <si>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</si>
  <si>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</si>
  <si>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</si>
  <si>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</si>
  <si>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</si>
  <si>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</si>
  <si>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</si>
  <si>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</si>
  <si>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</si>
  <si>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</si>
  <si>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</si>
  <si>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</si>
  <si>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</si>
  <si>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</si>
  <si>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</si>
  <si>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</si>
  <si>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</si>
  <si>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</si>
  <si>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</si>
  <si>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</si>
  <si>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</si>
  <si>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</si>
  <si>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</si>
  <si>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</si>
  <si>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</si>
  <si>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</si>
  <si>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</si>
  <si>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</si>
  <si>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</si>
  <si>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</si>
  <si>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</si>
  <si>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</si>
  <si>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</si>
  <si>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</si>
  <si>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</si>
  <si>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</si>
  <si>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</si>
  <si>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</si>
  <si>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</si>
  <si>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</si>
  <si>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</si>
  <si>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</si>
  <si>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</si>
  <si>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</si>
  <si>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</si>
  <si>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</si>
  <si>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</si>
  <si>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</si>
  <si>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</si>
  <si>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</si>
  <si>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</si>
  <si>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</si>
  <si>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</si>
  <si>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</si>
  <si>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</si>
  <si>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</si>
  <si>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</si>
  <si>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</si>
  <si>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</si>
  <si>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</si>
  <si>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</si>
  <si>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</si>
  <si>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</si>
  <si>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</si>
  <si>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</si>
  <si>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</si>
  <si>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</si>
  <si>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</si>
  <si>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</si>
  <si>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</si>
  <si>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</si>
  <si>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</si>
  <si>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</si>
  <si>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</si>
  <si>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</si>
  <si>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</si>
  <si>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</si>
  <si>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</si>
  <si>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</si>
  <si>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</si>
  <si>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</si>
  <si>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</si>
  <si>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</si>
  <si>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</si>
  <si>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</si>
  <si>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</si>
  <si>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</si>
  <si>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</si>
  <si>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</si>
  <si>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</si>
  <si>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</si>
  <si>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</si>
  <si>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</si>
  <si>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</si>
  <si>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</si>
  <si>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</si>
  <si>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</si>
  <si>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</si>
  <si>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</si>
  <si>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</si>
  <si>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</si>
  <si>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</si>
  <si>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</si>
  <si>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</si>
  <si>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</si>
  <si>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</si>
  <si>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</si>
  <si>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</si>
  <si>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</si>
  <si>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</si>
  <si>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</si>
  <si>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</si>
  <si>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</si>
  <si>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</si>
  <si>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</si>
  <si>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</si>
  <si>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</si>
  <si>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</si>
  <si>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</si>
  <si>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</si>
  <si>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</si>
  <si>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</si>
  <si>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</si>
  <si>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</si>
  <si>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</si>
  <si>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</si>
  <si>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</si>
  <si>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</si>
  <si>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</si>
  <si>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</si>
  <si>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</si>
  <si>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</si>
  <si>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</si>
  <si>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</si>
  <si>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</si>
  <si>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</si>
  <si>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</si>
  <si>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</si>
  <si>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</si>
  <si>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</si>
  <si>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</si>
  <si>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</si>
  <si>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</si>
  <si>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</si>
  <si>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</si>
  <si>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</si>
  <si>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</si>
  <si>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</si>
  <si>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</si>
  <si>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</si>
  <si>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</si>
  <si>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</si>
  <si>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</si>
  <si>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</si>
  <si>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</si>
  <si>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</si>
  <si>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</si>
  <si>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</si>
  <si>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</si>
  <si>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</si>
  <si>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</si>
  <si>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</si>
  <si>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</si>
  <si>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</si>
  <si>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</si>
  <si>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</si>
  <si>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</si>
  <si>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</si>
  <si>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</si>
  <si>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</si>
  <si>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</si>
  <si>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</si>
  <si>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</si>
  <si>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</si>
  <si>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</si>
  <si>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</si>
  <si>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</si>
  <si>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</si>
  <si>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</si>
  <si>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</si>
  <si>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</si>
  <si>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</si>
  <si>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</si>
  <si>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</si>
  <si>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</si>
  <si>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</si>
  <si>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</si>
  <si>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</si>
  <si>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</si>
  <si>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</si>
  <si>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</si>
  <si>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</si>
  <si>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</si>
  <si>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</si>
  <si>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</si>
  <si>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</si>
  <si>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</si>
  <si>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</si>
  <si>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</si>
  <si>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</si>
  <si>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</si>
  <si>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</si>
  <si>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</si>
  <si>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</si>
  <si>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</si>
  <si>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</si>
  <si>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</si>
  <si>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</si>
  <si>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</si>
  <si>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</si>
  <si>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</si>
  <si>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</si>
  <si>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</si>
  <si>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</si>
  <si>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</si>
  <si>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</si>
  <si>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</si>
  <si>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</si>
  <si>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</si>
  <si>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</si>
  <si>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</si>
  <si>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</si>
  <si>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</si>
  <si>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</si>
  <si>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</si>
  <si>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</si>
  <si>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</si>
  <si>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</si>
  <si>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</si>
  <si>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</si>
  <si>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</si>
  <si>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</si>
  <si>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</si>
  <si>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</si>
  <si>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</si>
  <si>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</si>
  <si>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</si>
  <si>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</si>
  <si>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</si>
  <si>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</si>
  <si>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</si>
  <si>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</si>
  <si>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</si>
  <si>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</si>
  <si>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</si>
  <si>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</si>
  <si>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</si>
  <si>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</si>
  <si>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</si>
  <si>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</si>
  <si>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</si>
  <si>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</si>
  <si>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</si>
  <si>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</si>
  <si>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</si>
  <si>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</si>
  <si>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</si>
  <si>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</si>
  <si>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</si>
  <si>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</si>
  <si>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</si>
  <si>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</si>
  <si>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</si>
  <si>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</si>
  <si>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</si>
  <si>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</si>
  <si>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</si>
  <si>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</si>
  <si>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</si>
  <si>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</si>
  <si>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</si>
  <si>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</si>
  <si>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</si>
  <si>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</si>
  <si>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</si>
  <si>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</si>
  <si>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</si>
  <si>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</si>
  <si>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</si>
  <si>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</si>
  <si>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</si>
  <si>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</si>
  <si>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</si>
  <si>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</si>
  <si>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</si>
  <si>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</si>
  <si>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</si>
  <si>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</si>
  <si>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</si>
  <si>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</si>
  <si>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</si>
  <si>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</si>
  <si>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</si>
  <si>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</si>
  <si>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</si>
  <si>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</si>
  <si>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</si>
  <si>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</si>
  <si>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</si>
  <si>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</si>
  <si>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</si>
  <si>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</si>
  <si>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</si>
  <si>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</si>
  <si>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</si>
  <si>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</si>
  <si>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</si>
  <si>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</si>
  <si>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</si>
  <si>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</si>
  <si>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</si>
  <si>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</si>
  <si>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</si>
  <si>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</si>
  <si>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</si>
  <si>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</si>
  <si>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</si>
  <si>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</si>
  <si>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</si>
  <si>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</si>
  <si>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</si>
  <si>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</si>
  <si>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</si>
  <si>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</si>
  <si>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</si>
  <si>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</si>
  <si>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</si>
  <si>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</si>
  <si>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</si>
  <si>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</si>
  <si>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</si>
  <si>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</si>
  <si>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</si>
  <si>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</si>
  <si>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</si>
  <si>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</si>
  <si>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</si>
  <si>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</si>
  <si>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</si>
  <si>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</si>
  <si>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</si>
  <si>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</si>
  <si>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</si>
  <si>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</si>
  <si>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</si>
  <si>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</si>
  <si>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</si>
  <si>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</si>
  <si>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</si>
  <si>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</si>
  <si>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</si>
  <si>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</si>
  <si>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</si>
  <si>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</si>
  <si>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</si>
  <si>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</si>
  <si>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</si>
  <si>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</si>
  <si>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</si>
  <si>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</si>
  <si>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</si>
  <si>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</si>
  <si>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</si>
  <si>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</si>
  <si>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</si>
  <si>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</si>
  <si>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</si>
  <si>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</si>
  <si>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</si>
  <si>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</si>
  <si>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</si>
  <si>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</si>
  <si>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</si>
  <si>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</si>
  <si>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</si>
  <si>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</si>
  <si>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</si>
  <si>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</si>
  <si>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</si>
  <si>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</si>
  <si>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</si>
  <si>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</si>
  <si>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</si>
  <si>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</si>
  <si>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</si>
  <si>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</si>
  <si>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</si>
  <si>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</si>
  <si>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</si>
  <si>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</si>
  <si>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</si>
  <si>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</si>
  <si>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</si>
  <si>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</si>
  <si>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</si>
  <si>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</si>
  <si>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</si>
  <si>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</si>
  <si>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</si>
  <si>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</si>
  <si>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</si>
  <si>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</si>
  <si>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</si>
  <si>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</si>
  <si>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</si>
  <si>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</si>
  <si>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</si>
  <si>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</si>
  <si>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</si>
  <si>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</si>
  <si>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</si>
  <si>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</si>
  <si>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</si>
  <si>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</si>
  <si>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</si>
  <si>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</si>
  <si>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</si>
  <si>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</si>
  <si>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</si>
  <si>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</si>
  <si>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</si>
  <si>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</si>
  <si>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</si>
  <si>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</si>
  <si>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</si>
  <si>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</si>
  <si>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</si>
  <si>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</si>
  <si>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</si>
  <si>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</si>
  <si>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</si>
  <si>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</si>
  <si>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</si>
  <si>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</si>
  <si>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</si>
  <si>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</si>
  <si>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</si>
  <si>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</si>
  <si>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</si>
  <si>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</si>
  <si>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</si>
  <si>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</si>
  <si>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</si>
  <si>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</si>
  <si>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</si>
  <si>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</si>
  <si>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</si>
  <si>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</si>
  <si>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</si>
  <si>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</si>
  <si>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</si>
  <si>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</si>
  <si>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</si>
  <si>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</si>
  <si>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</si>
  <si>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</si>
  <si>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</si>
  <si>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</si>
  <si>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</si>
  <si>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</si>
  <si>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</si>
  <si>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</si>
  <si>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</si>
  <si>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</si>
  <si>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</si>
  <si>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</si>
  <si>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</si>
  <si>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</si>
  <si>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</si>
  <si>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</si>
  <si>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</si>
  <si>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</si>
  <si>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</si>
  <si>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</si>
  <si>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</si>
  <si>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</si>
  <si>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</si>
  <si>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</si>
  <si>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</si>
  <si>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</si>
  <si>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</si>
  <si>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</si>
  <si>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</si>
  <si>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</si>
  <si>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</si>
  <si>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</si>
  <si>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</si>
  <si>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</si>
  <si>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</si>
  <si>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</si>
  <si>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</si>
  <si>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</si>
  <si>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</si>
  <si>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</si>
  <si>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</si>
  <si>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</si>
  <si>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</si>
  <si>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</si>
  <si>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</si>
  <si>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</si>
  <si>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</si>
  <si>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</si>
  <si>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</si>
  <si>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</si>
  <si>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</si>
  <si>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</si>
  <si>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</si>
  <si>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</si>
  <si>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</si>
  <si>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</si>
  <si>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</si>
  <si>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</si>
  <si>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</si>
  <si>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</si>
  <si>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</si>
  <si>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</si>
  <si>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</si>
  <si>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</si>
  <si>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</si>
  <si>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</si>
  <si>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</si>
  <si>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</si>
  <si>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</si>
  <si>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</si>
  <si>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</si>
  <si>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</si>
  <si>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</si>
  <si>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</si>
  <si>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</si>
  <si>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</si>
  <si>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</si>
  <si>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</si>
  <si>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</si>
  <si>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</si>
  <si>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</si>
  <si>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</si>
  <si>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</si>
  <si>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</si>
  <si>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</si>
  <si>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</si>
  <si>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</si>
  <si>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</si>
  <si>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</si>
  <si>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</si>
  <si>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</si>
  <si>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</si>
  <si>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</si>
  <si>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</si>
  <si>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</si>
  <si>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</si>
  <si>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</si>
  <si>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</si>
  <si>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</si>
  <si>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</si>
  <si>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</si>
  <si>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</si>
  <si>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</si>
  <si>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</si>
  <si>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</si>
  <si>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</si>
  <si>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</si>
  <si>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</si>
  <si>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</si>
  <si>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</si>
  <si>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</si>
  <si>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</si>
  <si>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</si>
  <si>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</si>
  <si>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</si>
  <si>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</si>
  <si>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</si>
  <si>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</si>
  <si>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</si>
  <si>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</si>
  <si>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</si>
  <si>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</si>
  <si>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</si>
  <si>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</si>
  <si>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</si>
  <si>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</si>
  <si>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</si>
  <si>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</si>
  <si>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</si>
  <si>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</si>
  <si>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</si>
  <si>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</si>
  <si>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</si>
  <si>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</si>
  <si>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</si>
  <si>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</si>
  <si>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</si>
  <si>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</si>
  <si>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</si>
  <si>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</si>
  <si>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</si>
  <si>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</si>
  <si>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</si>
  <si>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</si>
  <si>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</si>
  <si>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</si>
  <si>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</si>
  <si>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</si>
  <si>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</si>
  <si>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</si>
  <si>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</si>
  <si>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</si>
  <si>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</si>
  <si>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</si>
  <si>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</si>
  <si>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</si>
  <si>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</si>
  <si>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</si>
  <si>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</si>
  <si>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</si>
  <si>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</si>
  <si>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</si>
  <si>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</si>
  <si>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</si>
  <si>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</si>
  <si>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</si>
  <si>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</si>
  <si>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</si>
  <si>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</si>
  <si>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</si>
  <si>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</si>
  <si>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</si>
  <si>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</si>
  <si>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</si>
  <si>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</si>
  <si>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</si>
  <si>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</si>
  <si>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</si>
  <si>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</si>
  <si>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</si>
  <si>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</si>
  <si>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</si>
  <si>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</si>
  <si>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</si>
  <si>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</si>
  <si>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</si>
  <si>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</si>
  <si>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</si>
  <si>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</si>
  <si>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</si>
  <si>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</si>
  <si>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</si>
  <si>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</si>
  <si>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</si>
  <si>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</si>
  <si>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</si>
  <si>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</si>
  <si>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</si>
  <si>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</si>
  <si>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</si>
  <si>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</si>
  <si>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</si>
  <si>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</si>
  <si>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</si>
  <si>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</si>
  <si>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</si>
  <si>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</si>
  <si>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</si>
  <si>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</si>
  <si>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</si>
  <si>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</si>
  <si>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</si>
  <si>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</si>
  <si>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</si>
  <si>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</si>
  <si>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</si>
  <si>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</si>
  <si>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</si>
  <si>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</si>
  <si>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</si>
  <si>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</si>
  <si>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</si>
  <si>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</si>
  <si>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</si>
  <si>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</si>
  <si>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</si>
  <si>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</si>
  <si>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</si>
  <si>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</si>
  <si>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</si>
  <si>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</si>
  <si>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</si>
  <si>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</si>
  <si>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</si>
  <si>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</si>
  <si>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</si>
  <si>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</si>
  <si>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</si>
  <si>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</si>
  <si>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</si>
  <si>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</si>
  <si>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</si>
  <si>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</si>
  <si>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</si>
  <si>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</si>
  <si>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</si>
  <si>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</si>
  <si>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</si>
  <si>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</si>
  <si>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</si>
  <si>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</si>
  <si>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</si>
  <si>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</si>
  <si>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</si>
  <si>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</si>
  <si>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</si>
  <si>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</si>
  <si>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</si>
  <si>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</si>
  <si>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</si>
  <si>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</si>
  <si>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</si>
  <si>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</si>
  <si>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</si>
  <si>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</si>
  <si>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</si>
  <si>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</si>
  <si>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</si>
  <si>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</si>
  <si>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</si>
  <si>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</si>
  <si>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</si>
  <si>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</si>
  <si>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</si>
  <si>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</si>
  <si>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</si>
  <si>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</si>
  <si>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</si>
  <si>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</si>
  <si>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</si>
  <si>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</si>
  <si>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</si>
  <si>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</si>
  <si>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</si>
  <si>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</si>
  <si>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</si>
  <si>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</si>
  <si>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</si>
  <si>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</si>
  <si>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</si>
  <si>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</si>
  <si>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</si>
  <si>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</si>
  <si>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</si>
  <si>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</si>
  <si>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</si>
  <si>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</si>
  <si>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</si>
  <si>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</si>
  <si>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</si>
  <si>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</si>
  <si>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</si>
  <si>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</si>
  <si>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</si>
  <si>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</si>
  <si>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</si>
  <si>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</si>
  <si>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</si>
  <si>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</si>
  <si>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</si>
  <si>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</si>
  <si>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</si>
  <si>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</si>
  <si>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</si>
  <si>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</si>
  <si>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</si>
  <si>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</si>
  <si>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</si>
  <si>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</si>
  <si>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</si>
  <si>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</si>
  <si>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</si>
  <si>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</si>
  <si>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</si>
  <si>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</si>
  <si>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</si>
  <si>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</si>
  <si>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</si>
  <si>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</si>
  <si>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</si>
  <si>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</si>
  <si>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</si>
  <si>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</si>
  <si>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</si>
  <si>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</si>
  <si>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</si>
  <si>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</si>
  <si>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</si>
  <si>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</si>
  <si>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</si>
  <si>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</si>
  <si>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</si>
  <si>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</si>
  <si>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</si>
  <si>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</si>
  <si>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</si>
  <si>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</si>
  <si>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</si>
  <si>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</si>
  <si>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</si>
  <si>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</si>
  <si>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</si>
  <si>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</si>
  <si>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</si>
  <si>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</si>
  <si>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</si>
  <si>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</si>
  <si>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</si>
  <si>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</si>
  <si>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</si>
  <si>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</si>
  <si>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</si>
  <si>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</si>
  <si>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</si>
  <si>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</si>
  <si>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</si>
  <si>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</si>
  <si>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</si>
  <si>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</si>
  <si>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</si>
  <si>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</si>
  <si>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</si>
  <si>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</si>
  <si>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</si>
  <si>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</si>
  <si>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</si>
  <si>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</si>
  <si>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</si>
  <si>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</si>
  <si>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</si>
  <si>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</si>
  <si>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</si>
  <si>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</si>
  <si>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</si>
  <si>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</si>
  <si>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</si>
  <si>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</si>
  <si>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</si>
  <si>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</si>
  <si>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</si>
  <si>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</si>
  <si>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</si>
  <si>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</si>
  <si>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</si>
  <si>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</si>
  <si>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</si>
  <si>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</si>
  <si>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</si>
  <si>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</si>
  <si>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</si>
  <si>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</si>
  <si>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</si>
  <si>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</si>
  <si>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</si>
  <si>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</si>
  <si>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</si>
  <si>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</si>
  <si>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</si>
  <si>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</si>
  <si>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</si>
  <si>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</si>
  <si>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</si>
  <si>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</si>
  <si>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</si>
  <si>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</si>
  <si>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</si>
  <si>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</si>
  <si>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</si>
  <si>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</si>
  <si>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</si>
  <si>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</si>
  <si>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</si>
  <si>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</si>
  <si>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</si>
  <si>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</si>
  <si>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</si>
  <si>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</si>
  <si>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</si>
  <si>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</si>
  <si>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</si>
  <si>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</si>
  <si>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</si>
  <si>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</si>
  <si>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</si>
  <si>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</si>
  <si>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</si>
  <si>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</si>
  <si>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</si>
  <si>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</si>
  <si>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</si>
  <si>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</si>
  <si>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</si>
  <si>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</si>
  <si>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</si>
  <si>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</si>
  <si>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</si>
  <si>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</si>
  <si>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</si>
  <si>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</si>
  <si>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</si>
  <si>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</si>
  <si>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</si>
  <si>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</si>
  <si>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</si>
  <si>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</si>
  <si>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</si>
  <si>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</si>
  <si>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</si>
  <si>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</si>
  <si>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</si>
  <si>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</si>
  <si>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</si>
  <si>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</si>
  <si>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</si>
  <si>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</si>
  <si>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</si>
  <si>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</si>
  <si>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</si>
  <si>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</si>
  <si>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</si>
  <si>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</si>
  <si>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</si>
  <si>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</si>
  <si>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</si>
  <si>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</si>
  <si>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</si>
  <si>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</si>
  <si>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</si>
  <si>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</si>
  <si>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</si>
  <si>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</si>
  <si>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</si>
  <si>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</si>
  <si>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</si>
  <si>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</si>
  <si>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</si>
  <si>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</si>
  <si>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</si>
  <si>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</si>
  <si>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</si>
  <si>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</si>
  <si>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</si>
  <si>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</si>
  <si>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</si>
  <si>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</si>
  <si>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</si>
  <si>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</si>
  <si>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</si>
  <si>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</si>
  <si>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</si>
  <si>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</si>
  <si>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</si>
  <si>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</si>
  <si>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</si>
  <si>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</si>
  <si>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</si>
  <si>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</si>
  <si>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</si>
  <si>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</si>
  <si>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</si>
  <si>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</si>
  <si>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</si>
  <si>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</si>
  <si>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</si>
  <si>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</si>
  <si>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</si>
  <si>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</si>
  <si>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</si>
  <si>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</si>
  <si>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</si>
  <si>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</si>
  <si>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</si>
  <si>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</si>
  <si>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</si>
  <si>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</si>
  <si>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</si>
  <si>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</si>
  <si>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</si>
  <si>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</si>
  <si>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</si>
  <si>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</si>
  <si>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</si>
  <si>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</si>
  <si>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</si>
  <si>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</si>
  <si>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</si>
  <si>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</si>
  <si>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</si>
  <si>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</si>
  <si>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</si>
  <si>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</si>
  <si>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</si>
  <si>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</si>
  <si>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</si>
  <si>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</si>
  <si>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</si>
  <si>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</si>
  <si>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</si>
  <si>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</si>
  <si>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</si>
  <si>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</si>
  <si>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</si>
  <si>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</si>
  <si>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</si>
  <si>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</si>
  <si>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</si>
  <si>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</si>
  <si>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</si>
  <si>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</si>
  <si>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</si>
  <si>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</si>
  <si>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</si>
  <si>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</si>
  <si>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</si>
  <si>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</si>
  <si>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</si>
  <si>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</si>
  <si>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</si>
  <si>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</si>
  <si>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</si>
  <si>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</si>
  <si>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</si>
  <si>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</si>
  <si>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</si>
  <si>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</si>
  <si>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</si>
  <si>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</si>
  <si>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</si>
  <si>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</si>
  <si>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</si>
  <si>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</si>
  <si>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</si>
  <si>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</si>
  <si>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</si>
  <si>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</si>
  <si>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</si>
  <si>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</si>
  <si>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</si>
  <si>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</si>
  <si>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</si>
  <si>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</si>
  <si>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</si>
  <si>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</si>
  <si>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</si>
  <si>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</si>
  <si>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</si>
  <si>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</si>
  <si>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</si>
  <si>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</si>
  <si>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</si>
  <si>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</si>
  <si>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</si>
  <si>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</si>
  <si>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</si>
  <si>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</si>
  <si>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</si>
  <si>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</si>
  <si>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</si>
  <si>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</si>
  <si>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</si>
  <si>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</si>
  <si>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</si>
  <si>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</si>
  <si>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</si>
  <si>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</si>
  <si>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</si>
  <si>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</si>
  <si>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</si>
  <si>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</si>
  <si>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</si>
  <si>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</si>
  <si>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</si>
  <si>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</si>
  <si>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</si>
  <si>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</si>
  <si>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</si>
  <si>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</si>
  <si>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</si>
  <si>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</si>
  <si>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</si>
  <si>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</si>
  <si>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</si>
  <si>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</si>
  <si>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</si>
  <si>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</si>
  <si>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</si>
  <si>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</si>
  <si>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</si>
  <si>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</si>
  <si>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</si>
  <si>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</si>
  <si>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</si>
  <si>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</si>
  <si>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</si>
  <si>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</si>
  <si>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</si>
  <si>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</si>
  <si>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</si>
  <si>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</si>
  <si>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</si>
  <si>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</si>
  <si>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</si>
  <si>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</si>
  <si>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</si>
  <si>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</si>
  <si>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</si>
  <si>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</si>
  <si>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</si>
  <si>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</si>
  <si>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</si>
  <si>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</si>
  <si>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</si>
  <si>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</si>
  <si>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</si>
  <si>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</si>
  <si>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</si>
  <si>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</si>
  <si>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</si>
  <si>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</si>
  <si>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</si>
  <si>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</si>
  <si>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</si>
  <si>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</si>
  <si>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</si>
  <si>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</si>
  <si>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</si>
  <si>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</si>
  <si>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</si>
  <si>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</si>
  <si>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</si>
  <si>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</si>
  <si>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</si>
  <si>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</si>
  <si>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</si>
  <si>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</si>
  <si>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</si>
  <si>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</si>
  <si>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</si>
  <si>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</si>
  <si>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</si>
  <si>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</si>
  <si>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</si>
  <si>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</si>
  <si>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</si>
  <si>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</si>
  <si>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</si>
  <si>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</si>
  <si>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</si>
  <si>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</si>
  <si>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</si>
  <si>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</si>
  <si>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</si>
  <si>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</si>
  <si>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</si>
  <si>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</si>
  <si>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</si>
  <si>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</si>
  <si>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</si>
  <si>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</si>
  <si>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</si>
  <si>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</si>
  <si>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</si>
  <si>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</si>
  <si>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</si>
  <si>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</si>
  <si>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</si>
  <si>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</si>
  <si>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</si>
  <si>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</si>
  <si>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</si>
  <si>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</si>
  <si>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</si>
  <si>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</si>
  <si>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</si>
  <si>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</si>
  <si>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</si>
  <si>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</si>
  <si>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</si>
  <si>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</si>
  <si>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</si>
  <si>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</si>
  <si>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</si>
  <si>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</si>
  <si>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</si>
  <si>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</si>
  <si>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</si>
  <si>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</si>
  <si>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</si>
  <si>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</si>
  <si>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</si>
  <si>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</si>
  <si>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</si>
  <si>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</si>
  <si>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</si>
  <si>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</si>
  <si>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</si>
  <si>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</si>
  <si>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</si>
  <si>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</si>
  <si>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</si>
  <si>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</si>
  <si>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</si>
  <si>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</si>
  <si>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</si>
  <si>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</si>
  <si>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</si>
  <si>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</si>
  <si>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</si>
  <si>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</si>
  <si>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</si>
  <si>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</si>
  <si>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</si>
  <si>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</si>
  <si>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</si>
  <si>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</si>
  <si>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</si>
  <si>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</si>
  <si>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</si>
  <si>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</si>
  <si>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</si>
  <si>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</si>
  <si>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</si>
  <si>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</si>
  <si>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</si>
  <si>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</si>
  <si>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</si>
  <si>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</si>
  <si>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</si>
  <si>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</si>
  <si>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</si>
  <si>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</si>
  <si>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</si>
  <si>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</si>
  <si>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</si>
  <si>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</si>
  <si>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</si>
  <si>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</si>
  <si>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</si>
  <si>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</si>
  <si>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</si>
  <si>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</si>
  <si>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</si>
  <si>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</si>
  <si>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</si>
  <si>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</si>
  <si>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</si>
  <si>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</si>
  <si>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</si>
  <si>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</si>
  <si>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</si>
  <si>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</si>
  <si>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</si>
  <si>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</si>
  <si>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</si>
  <si>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</si>
  <si>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</si>
  <si>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</si>
  <si>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</si>
  <si>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</si>
  <si>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</si>
  <si>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</si>
  <si>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</si>
  <si>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</si>
  <si>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</si>
  <si>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</si>
  <si>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</si>
  <si>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</si>
  <si>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</si>
  <si>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</si>
  <si>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</si>
  <si>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</si>
  <si>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</si>
  <si>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</si>
  <si>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</si>
  <si>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</si>
  <si>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</si>
  <si>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</si>
  <si>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</si>
  <si>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</si>
  <si>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</si>
  <si>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</si>
  <si>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</si>
  <si>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</si>
  <si>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</si>
  <si>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</si>
  <si>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</si>
  <si>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</si>
  <si>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</si>
  <si>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</si>
  <si>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</si>
  <si>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</si>
  <si>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</si>
  <si>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</si>
  <si>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</si>
  <si>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</si>
  <si>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</si>
  <si>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</si>
  <si>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</si>
  <si>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</si>
  <si>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</si>
  <si>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</si>
  <si>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</si>
  <si>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</si>
  <si>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</si>
  <si>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</si>
  <si>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</si>
  <si>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</si>
  <si>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</si>
  <si>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</si>
  <si>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</si>
  <si>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</si>
  <si>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</si>
  <si>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</si>
  <si>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</si>
  <si>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</si>
  <si>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</si>
  <si>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</si>
  <si>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</si>
  <si>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</si>
  <si>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</si>
  <si>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</si>
  <si>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</si>
  <si>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</si>
  <si>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</si>
  <si>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</si>
  <si>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</si>
  <si>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</si>
  <si>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</si>
  <si>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</si>
  <si>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</si>
  <si>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</si>
  <si>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</si>
  <si>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</si>
  <si>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</si>
  <si>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</si>
  <si>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</si>
  <si>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</si>
  <si>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</si>
  <si>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</si>
  <si>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</si>
  <si>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</si>
  <si>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</si>
  <si>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</si>
  <si>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</si>
  <si>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</si>
  <si>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</si>
  <si>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</si>
  <si>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</si>
  <si>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</si>
  <si>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</si>
  <si>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</si>
  <si>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</si>
  <si>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</si>
  <si>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</si>
  <si>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</si>
  <si>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</si>
  <si>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</si>
  <si>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</si>
  <si>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</si>
  <si>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</si>
  <si>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</si>
  <si>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</si>
  <si>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</si>
  <si>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</si>
  <si>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</si>
  <si>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</si>
  <si>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</si>
  <si>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</si>
  <si>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</si>
  <si>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</si>
  <si>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</si>
  <si>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</si>
  <si>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</si>
  <si>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</si>
  <si>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</si>
  <si>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</si>
  <si>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</si>
  <si>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</si>
  <si>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</si>
  <si>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</si>
  <si>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</si>
  <si>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</si>
  <si>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</si>
  <si>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</si>
  <si>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</si>
  <si>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</si>
  <si>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</si>
  <si>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</si>
  <si>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</si>
  <si>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</si>
  <si>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</si>
  <si>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</si>
  <si>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</si>
  <si>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</si>
  <si>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</si>
  <si>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</si>
  <si>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</si>
  <si>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</si>
  <si>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</si>
  <si>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</si>
  <si>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</si>
  <si>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</si>
  <si>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</si>
  <si>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</si>
  <si>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</si>
  <si>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</si>
  <si>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</si>
  <si>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</si>
  <si>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</si>
  <si>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</si>
  <si>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</si>
  <si>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</si>
  <si>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</si>
  <si>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</si>
  <si>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</si>
  <si>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</si>
  <si>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</si>
  <si>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</si>
  <si>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</si>
  <si>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</si>
  <si>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</si>
  <si>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</si>
  <si>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</si>
  <si>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</si>
  <si>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</si>
  <si>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</si>
  <si>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</si>
  <si>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</si>
  <si>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</si>
  <si>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</si>
  <si>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</si>
  <si>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</si>
  <si>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</si>
  <si>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</si>
  <si>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</si>
  <si>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</si>
  <si>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</si>
  <si>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</si>
  <si>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</si>
  <si>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</si>
  <si>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</si>
  <si>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</si>
  <si>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</si>
  <si>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</si>
  <si>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</si>
  <si>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</si>
  <si>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</si>
  <si>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</si>
  <si>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</si>
  <si>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</si>
  <si>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</si>
  <si>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</si>
  <si>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</si>
  <si>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</si>
  <si>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</si>
  <si>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</si>
  <si>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</si>
  <si>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</si>
  <si>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</si>
  <si>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</si>
  <si>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</si>
  <si>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</si>
  <si>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</si>
  <si>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</si>
  <si>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</si>
  <si>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</si>
  <si>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</si>
  <si>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</si>
  <si>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</si>
  <si>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</si>
  <si>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</si>
  <si>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</si>
  <si>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</si>
  <si>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</si>
  <si>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</si>
  <si>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</si>
  <si>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</si>
  <si>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</si>
  <si>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</si>
  <si>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</si>
  <si>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</si>
  <si>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</si>
  <si>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</si>
  <si>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</si>
  <si>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</si>
  <si>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</si>
  <si>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</si>
  <si>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</si>
  <si>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</si>
  <si>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</si>
  <si>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</si>
  <si>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</si>
  <si>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</si>
  <si>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</si>
  <si>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</si>
  <si>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</si>
  <si>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</si>
  <si>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</si>
  <si>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</si>
  <si>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</si>
  <si>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</si>
  <si>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</si>
  <si>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</si>
  <si>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</si>
  <si>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</si>
  <si>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</si>
  <si>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</si>
  <si>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</si>
  <si>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</si>
  <si>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</si>
  <si>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</si>
  <si>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</si>
  <si>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</si>
  <si>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</si>
  <si>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</si>
  <si>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</si>
  <si>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</si>
  <si>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</si>
  <si>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</si>
  <si>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</si>
  <si>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</si>
  <si>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</si>
  <si>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</si>
  <si>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</si>
  <si>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</si>
  <si>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</si>
  <si>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</si>
  <si>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</si>
  <si>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</si>
  <si>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</si>
  <si>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</si>
  <si>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</si>
  <si>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</si>
  <si>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</si>
  <si>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</si>
  <si>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</si>
  <si>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</si>
  <si>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</si>
  <si>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</si>
  <si>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</si>
  <si>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</si>
  <si>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</si>
  <si>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</si>
  <si>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</si>
  <si>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</si>
  <si>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</si>
  <si>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</si>
  <si>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</si>
  <si>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</si>
  <si>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</si>
  <si>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</si>
  <si>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</si>
  <si>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</si>
  <si>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</si>
  <si>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</si>
  <si>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</si>
  <si>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</si>
  <si>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</si>
  <si>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</si>
  <si>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</si>
  <si>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</si>
  <si>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</si>
  <si>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</si>
  <si>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</si>
  <si>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</si>
  <si>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</si>
  <si>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</si>
  <si>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</si>
  <si>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</si>
  <si>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</si>
  <si>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</si>
  <si>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</si>
  <si>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</si>
  <si>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</si>
  <si>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</si>
  <si>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</si>
  <si>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</si>
  <si>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</si>
  <si>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</si>
  <si>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</si>
  <si>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</si>
  <si>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</si>
  <si>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</si>
  <si>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</si>
  <si>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</si>
  <si>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</si>
  <si>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</si>
  <si>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</si>
  <si>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</si>
  <si>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</si>
  <si>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</si>
  <si>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</si>
  <si>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</si>
  <si>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</si>
  <si>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</si>
  <si>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</si>
  <si>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</si>
  <si>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</si>
  <si>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</si>
  <si>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</si>
  <si>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</si>
  <si>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</si>
  <si>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</si>
  <si>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</si>
  <si>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</si>
  <si>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</si>
  <si>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</si>
  <si>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</si>
  <si>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</si>
  <si>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</si>
  <si>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</si>
  <si>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</si>
  <si>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</si>
  <si>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</si>
  <si>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</si>
  <si>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</si>
  <si>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</si>
  <si>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</si>
  <si>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</si>
  <si>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</si>
  <si>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</si>
  <si>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</si>
  <si>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</si>
  <si>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</si>
  <si>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</si>
  <si>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</si>
  <si>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</si>
  <si>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</si>
  <si>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</si>
  <si>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</si>
  <si>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</si>
  <si>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</si>
  <si>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</si>
  <si>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</si>
  <si>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</si>
  <si>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</si>
  <si>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</si>
  <si>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</si>
  <si>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</si>
  <si>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</si>
  <si>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</si>
  <si>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</si>
  <si>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</si>
  <si>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</si>
  <si>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</si>
  <si>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</si>
  <si>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</si>
  <si>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</si>
  <si>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</si>
  <si>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</si>
  <si>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</si>
  <si>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</si>
  <si>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</si>
  <si>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</si>
  <si>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</si>
  <si>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</si>
  <si>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</si>
  <si>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</si>
  <si>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</si>
  <si>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</si>
  <si>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</si>
  <si>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</si>
  <si>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</si>
  <si>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</si>
  <si>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</si>
  <si>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</si>
  <si>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</si>
  <si>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</si>
  <si>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</si>
  <si>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</si>
  <si>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</si>
  <si>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</si>
  <si>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</si>
  <si>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</si>
  <si>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</si>
  <si>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</si>
  <si>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</si>
  <si>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</si>
  <si>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</si>
  <si>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</si>
  <si>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</si>
  <si>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</si>
  <si>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</si>
  <si>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</si>
  <si>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</si>
  <si>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</si>
  <si>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</si>
  <si>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</si>
  <si>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</si>
  <si>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</si>
  <si>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</si>
  <si>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</si>
  <si>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</si>
  <si>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</si>
  <si>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</si>
  <si>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</si>
  <si>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</si>
  <si>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</si>
  <si>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</si>
  <si>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</si>
  <si>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</si>
  <si>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</si>
  <si>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</si>
  <si>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</si>
  <si>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</si>
  <si>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</si>
  <si>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</si>
  <si>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</si>
  <si>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</si>
  <si>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</si>
  <si>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</si>
  <si>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</si>
  <si>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</si>
  <si>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</si>
  <si>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</si>
  <si>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</si>
  <si>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</si>
  <si>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</si>
  <si>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</si>
  <si>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</si>
  <si>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</si>
  <si>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</si>
  <si>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</si>
  <si>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</si>
  <si>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</si>
  <si>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</si>
  <si>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</si>
  <si>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</si>
  <si>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</si>
  <si>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</si>
  <si>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</si>
  <si>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</si>
  <si>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</si>
  <si>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</si>
  <si>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</si>
  <si>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</si>
  <si>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</si>
  <si>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</si>
  <si>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</si>
  <si>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</si>
  <si>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</si>
  <si>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</si>
  <si>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</si>
  <si>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</si>
  <si>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</si>
  <si>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</si>
  <si>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</si>
  <si>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</si>
  <si>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</si>
  <si>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</si>
  <si>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</si>
  <si>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</si>
  <si>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</si>
  <si>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</si>
  <si>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</si>
  <si>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</si>
  <si>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</si>
  <si>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</si>
  <si>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</si>
  <si>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</si>
  <si>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</si>
  <si>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</si>
  <si>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</si>
  <si>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</si>
  <si>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</si>
  <si>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</si>
  <si>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</si>
  <si>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</si>
  <si>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</si>
  <si>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</si>
  <si>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</si>
  <si>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</si>
  <si>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</si>
  <si>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</si>
  <si>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</si>
  <si>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</si>
  <si>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</si>
  <si>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</si>
  <si>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</si>
  <si>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</si>
  <si>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</si>
  <si>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</si>
  <si>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</si>
  <si>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</si>
  <si>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</si>
  <si>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</si>
  <si>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</si>
  <si>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</si>
  <si>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</si>
  <si>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</si>
  <si>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</si>
  <si>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</si>
  <si>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</si>
  <si>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</si>
  <si>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</si>
  <si>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</si>
  <si>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</si>
  <si>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</si>
  <si>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</si>
  <si>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</si>
  <si>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</si>
  <si>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</si>
  <si>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</si>
  <si>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</si>
  <si>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</si>
  <si>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</si>
  <si>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</si>
  <si>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</si>
  <si>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</si>
  <si>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</si>
  <si>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</si>
  <si>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</si>
  <si>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</si>
  <si>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</si>
  <si>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</si>
  <si>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</si>
  <si>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</si>
  <si>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</si>
  <si>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</si>
  <si>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</si>
  <si>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</si>
  <si>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</si>
  <si>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</si>
  <si>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</si>
  <si>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</si>
  <si>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</si>
  <si>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</si>
  <si>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</si>
  <si>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</si>
  <si>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</si>
  <si>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</si>
  <si>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</si>
  <si>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</si>
  <si>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</si>
  <si>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</si>
  <si>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</si>
  <si>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</si>
  <si>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</si>
  <si>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</si>
  <si>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</si>
  <si>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</si>
  <si>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</si>
  <si>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</si>
  <si>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</si>
  <si>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</si>
  <si>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</si>
  <si>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</si>
  <si>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</si>
  <si>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</si>
  <si>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</si>
  <si>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</si>
  <si>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</si>
  <si>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</si>
  <si>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</si>
  <si>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</si>
  <si>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</si>
  <si>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</si>
  <si>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</si>
  <si>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</si>
  <si>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</si>
  <si>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</si>
  <si>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</si>
  <si>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</si>
  <si>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</si>
  <si>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</si>
  <si>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</si>
  <si>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</si>
  <si>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</si>
  <si>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</si>
  <si>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</si>
  <si>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</si>
  <si>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</si>
  <si>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</si>
  <si>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</si>
  <si>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</si>
  <si>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</si>
  <si>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</si>
  <si>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</si>
  <si>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</si>
  <si>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</si>
  <si>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</si>
  <si>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</si>
  <si>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</si>
  <si>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</si>
  <si>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</si>
  <si>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</si>
  <si>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</si>
  <si>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</si>
  <si>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</si>
  <si>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</si>
  <si>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</si>
  <si>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</si>
  <si>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</si>
  <si>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</si>
  <si>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</si>
  <si>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</si>
  <si>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</si>
  <si>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</si>
  <si>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</si>
  <si>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</si>
  <si>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</si>
  <si>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</si>
  <si>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</si>
  <si>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</si>
  <si>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</si>
  <si>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</si>
  <si>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</si>
  <si>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</si>
  <si>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</si>
  <si>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</si>
  <si>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</si>
  <si>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</si>
  <si>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</si>
  <si>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</si>
  <si>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</si>
  <si>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</si>
  <si>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</si>
  <si>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</si>
  <si>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</si>
  <si>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</si>
  <si>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</si>
  <si>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</si>
  <si>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</si>
  <si>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</si>
  <si>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</si>
  <si>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</si>
  <si>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</si>
  <si>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</si>
  <si>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</si>
  <si>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</si>
  <si>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</si>
  <si>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</si>
  <si>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</si>
  <si>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</si>
  <si>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</si>
  <si>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</si>
  <si>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</si>
  <si>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</si>
  <si>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</si>
  <si>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</si>
  <si>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</si>
  <si>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</si>
  <si>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</si>
  <si>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</si>
  <si>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</si>
  <si>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</si>
  <si>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</si>
  <si>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</si>
  <si>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</si>
  <si>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</si>
  <si>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</si>
  <si>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</si>
  <si>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</si>
  <si>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</si>
  <si>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</si>
  <si>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</si>
  <si>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</si>
  <si>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</si>
  <si>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</si>
  <si>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</si>
  <si>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</si>
  <si>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</si>
  <si>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</si>
  <si>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</si>
  <si>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</si>
  <si>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</si>
  <si>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</si>
  <si>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</si>
  <si>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</si>
  <si>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</si>
  <si>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</si>
  <si>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</si>
  <si>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</si>
  <si>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</si>
  <si>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</si>
  <si>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</si>
  <si>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</si>
  <si>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</si>
  <si>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</si>
  <si>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</si>
  <si>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</si>
  <si>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</si>
  <si>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</si>
  <si>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</si>
  <si>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</si>
  <si>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</si>
  <si>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</si>
  <si>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</si>
  <si>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</si>
  <si>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</si>
  <si>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</si>
  <si>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</si>
  <si>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</si>
  <si>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</si>
  <si>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</si>
  <si>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</si>
  <si>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</si>
  <si>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</si>
  <si>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</si>
  <si>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</si>
  <si>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</si>
  <si>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</si>
  <si>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</si>
  <si>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</si>
  <si>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</si>
  <si>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</si>
  <si>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</si>
  <si>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</si>
  <si>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</si>
  <si>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</si>
  <si>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</si>
  <si>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</si>
  <si>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</si>
  <si>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</si>
  <si>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</si>
  <si>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</si>
  <si>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</si>
  <si>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</si>
  <si>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</si>
  <si>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</si>
  <si>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</si>
  <si>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</si>
  <si>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</si>
  <si>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</si>
  <si>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</si>
  <si>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</si>
  <si>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</si>
  <si>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</si>
  <si>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</si>
  <si>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</si>
  <si>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</si>
  <si>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</si>
  <si>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</si>
  <si>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</si>
  <si>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</si>
  <si>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</si>
  <si>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</si>
  <si>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</si>
  <si>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</si>
  <si>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</si>
  <si>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</si>
  <si>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</si>
  <si>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</si>
  <si>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</si>
  <si>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</si>
  <si>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</si>
  <si>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</si>
  <si>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</si>
  <si>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</si>
  <si>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</si>
  <si>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</si>
  <si>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</si>
  <si>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</si>
  <si>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</si>
  <si>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</si>
  <si>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</si>
  <si>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</si>
  <si>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</si>
  <si>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</si>
  <si>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</si>
  <si>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</si>
  <si>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</si>
  <si>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</si>
  <si>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</si>
  <si>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</si>
  <si>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</si>
  <si>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</si>
  <si>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</si>
  <si>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</si>
  <si>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</si>
  <si>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</si>
  <si>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</si>
  <si>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</si>
  <si>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</si>
  <si>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</si>
  <si>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</si>
  <si>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</si>
  <si>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</si>
  <si>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</si>
  <si>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</si>
  <si>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</si>
  <si>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</si>
  <si>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</si>
  <si>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</si>
  <si>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</si>
  <si>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</si>
  <si>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</si>
  <si>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</si>
  <si>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</si>
  <si>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</si>
  <si>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</si>
  <si>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</si>
  <si>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</si>
  <si>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</si>
  <si>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</si>
  <si>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</si>
  <si>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</si>
  <si>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</si>
  <si>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</si>
  <si>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</si>
  <si>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</si>
  <si>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</si>
  <si>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</si>
  <si>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</si>
  <si>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</si>
  <si>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</si>
  <si>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</si>
  <si>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</si>
  <si>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</si>
  <si>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</si>
  <si>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</si>
  <si>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</si>
  <si>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</si>
  <si>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</si>
  <si>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</si>
  <si>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</si>
  <si>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</si>
  <si>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</si>
  <si>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</si>
  <si>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</si>
  <si>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</si>
  <si>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</si>
  <si>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</si>
  <si>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</si>
  <si>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</si>
  <si>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</si>
  <si>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</si>
  <si>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</si>
  <si>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</si>
  <si>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</si>
  <si>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</si>
  <si>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</si>
  <si>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</si>
  <si>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</si>
  <si>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</si>
  <si>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</si>
  <si>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</si>
  <si>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</si>
  <si>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</si>
  <si>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</si>
  <si>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</si>
  <si>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</si>
  <si>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</si>
  <si>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</si>
  <si>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</si>
  <si>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</si>
  <si>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</si>
  <si>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</si>
  <si>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</si>
  <si>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</si>
  <si>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</si>
  <si>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</si>
  <si>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</si>
  <si>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</si>
  <si>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</si>
  <si>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</si>
  <si>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</si>
  <si>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</si>
  <si>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</si>
  <si>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</si>
  <si>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</si>
  <si>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</si>
  <si>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</si>
  <si>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</si>
  <si>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</si>
  <si>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</si>
  <si>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</si>
  <si>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</si>
  <si>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</si>
  <si>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</si>
  <si>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</si>
  <si>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</si>
  <si>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</si>
  <si>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</si>
  <si>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</si>
  <si>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</si>
  <si>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</si>
  <si>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</si>
  <si>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</si>
  <si>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</si>
  <si>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</si>
  <si>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</si>
  <si>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</si>
  <si>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</si>
  <si>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</si>
  <si>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</si>
  <si>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</si>
  <si>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</si>
  <si>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</si>
  <si>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</si>
  <si>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</si>
  <si>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</si>
  <si>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</si>
  <si>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</si>
  <si>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</si>
  <si>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</si>
  <si>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</si>
  <si>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</si>
  <si>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</si>
  <si>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</si>
  <si>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</si>
  <si>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</si>
  <si>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</si>
  <si>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</si>
  <si>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</si>
  <si>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</si>
  <si>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</si>
  <si>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</si>
  <si>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</si>
  <si>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</si>
  <si>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</si>
  <si>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</si>
  <si>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</si>
  <si>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</si>
  <si>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</si>
  <si>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</si>
  <si>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</si>
  <si>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</si>
  <si>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</si>
  <si>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</si>
  <si>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</si>
  <si>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</si>
  <si>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</si>
  <si>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</si>
  <si>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</si>
  <si>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</si>
  <si>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</si>
  <si>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</si>
  <si>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</si>
  <si>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</si>
  <si>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</si>
  <si>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</si>
  <si>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</si>
  <si>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</si>
  <si>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</si>
  <si>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</si>
  <si>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</si>
  <si>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</si>
  <si>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</si>
  <si>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</si>
  <si>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</si>
  <si>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</si>
  <si>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</si>
  <si>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</si>
  <si>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</si>
  <si>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</si>
  <si>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</si>
  <si>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</si>
  <si>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</si>
  <si>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</si>
  <si>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</si>
  <si>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</si>
  <si>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</si>
  <si>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</si>
  <si>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</si>
  <si>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</si>
  <si>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</si>
  <si>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</si>
  <si>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</si>
  <si>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</si>
  <si>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</si>
  <si>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</si>
  <si>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</si>
  <si>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</si>
  <si>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</si>
  <si>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</si>
  <si>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</si>
  <si>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</si>
  <si>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</si>
  <si>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</si>
  <si>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</si>
  <si>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</si>
  <si>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</si>
  <si>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</si>
  <si>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</si>
  <si>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</si>
  <si>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</si>
  <si>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</si>
  <si>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</si>
  <si>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</si>
  <si>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</si>
  <si>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</si>
  <si>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</si>
  <si>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</si>
  <si>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</si>
  <si>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</si>
  <si>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</si>
  <si>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</si>
  <si>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</si>
  <si>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</si>
  <si>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</si>
  <si>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</si>
  <si>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</si>
  <si>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</si>
  <si>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</si>
  <si>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</si>
  <si>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</si>
  <si>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</si>
  <si>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</si>
  <si>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</si>
  <si>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</si>
  <si>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</si>
  <si>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</si>
  <si>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</si>
  <si>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</si>
  <si>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</si>
  <si>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</si>
  <si>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</si>
  <si>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</si>
  <si>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</si>
  <si>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</si>
  <si>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</si>
  <si>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</si>
  <si>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</si>
  <si>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</si>
  <si>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</si>
  <si>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</si>
  <si>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</si>
  <si>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</si>
  <si>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</si>
  <si>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</si>
  <si>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</si>
  <si>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</si>
  <si>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</si>
  <si>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</si>
  <si>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</si>
  <si>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</si>
  <si>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</si>
  <si>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</si>
  <si>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</si>
  <si>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</si>
  <si>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</si>
  <si>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</si>
  <si>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</si>
  <si>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</si>
  <si>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</si>
  <si>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</si>
  <si>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</si>
  <si>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</si>
  <si>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</si>
  <si>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</si>
  <si>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</si>
  <si>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</si>
  <si>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</si>
  <si>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</si>
  <si>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</si>
  <si>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</si>
  <si>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</si>
  <si>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</si>
  <si>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</si>
  <si>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</si>
  <si>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</si>
  <si>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</si>
  <si>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</si>
  <si>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</si>
  <si>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</si>
  <si>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</si>
  <si>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</si>
  <si>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</si>
  <si>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</si>
  <si>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</si>
  <si>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</si>
  <si>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</si>
  <si>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</si>
  <si>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</si>
  <si>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</si>
  <si>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</si>
  <si>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</si>
  <si>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</si>
  <si>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</si>
  <si>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</si>
  <si>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</si>
  <si>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</si>
  <si>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</si>
  <si>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</si>
  <si>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</si>
  <si>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</si>
  <si>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</si>
  <si>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</si>
  <si>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</si>
  <si>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</si>
  <si>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</si>
  <si>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</si>
  <si>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</si>
  <si>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</si>
  <si>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</si>
  <si>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</si>
  <si>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</si>
  <si>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</si>
  <si>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</si>
  <si>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</si>
  <si>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</si>
  <si>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</si>
  <si>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</si>
  <si>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</si>
  <si>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</si>
  <si>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</si>
  <si>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</si>
  <si>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</si>
  <si>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</si>
  <si>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</si>
  <si>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</si>
  <si>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</si>
  <si>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</si>
  <si>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</si>
  <si>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</si>
  <si>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</si>
  <si>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</si>
  <si>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</si>
  <si>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</si>
  <si>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</si>
  <si>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</si>
  <si>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</si>
  <si>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</si>
  <si>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</si>
  <si>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</si>
  <si>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</si>
  <si>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</si>
  <si>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</si>
  <si>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</si>
  <si>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</si>
  <si>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</si>
  <si>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</si>
  <si>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</si>
  <si>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</si>
  <si>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</si>
  <si>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</si>
  <si>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</si>
  <si>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</si>
  <si>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</si>
  <si>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</si>
  <si>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</si>
  <si>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</si>
  <si>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</si>
  <si>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</si>
  <si>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</si>
  <si>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</si>
  <si>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</si>
  <si>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</si>
  <si>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</si>
  <si>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</si>
  <si>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</si>
  <si>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</si>
  <si>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</si>
  <si>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</si>
  <si>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</si>
  <si>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</si>
  <si>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</si>
  <si>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</si>
  <si>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</si>
  <si>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</si>
  <si>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</si>
  <si>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</si>
  <si>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</si>
  <si>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</si>
  <si>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</si>
  <si>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</si>
  <si>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</si>
  <si>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</si>
  <si>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</si>
  <si>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</si>
  <si>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</si>
  <si>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</si>
  <si>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</si>
  <si>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</si>
  <si>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</si>
  <si>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</si>
  <si>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</si>
  <si>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</si>
  <si>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</si>
  <si>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</si>
  <si>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</si>
  <si>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</si>
  <si>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</si>
  <si>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</si>
  <si>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</si>
  <si>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</si>
  <si>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</si>
  <si>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</si>
  <si>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</si>
  <si>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</si>
  <si>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</si>
  <si>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</si>
  <si>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</si>
  <si>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</si>
  <si>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</si>
  <si>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</si>
  <si>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</si>
  <si>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</si>
  <si>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</si>
  <si>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</si>
  <si>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</si>
  <si>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</si>
  <si>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</si>
  <si>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</si>
  <si>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</si>
  <si>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</si>
  <si>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</si>
  <si>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</si>
  <si>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</si>
  <si>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</si>
  <si>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</si>
  <si>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</si>
  <si>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</si>
  <si>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</si>
  <si>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</si>
  <si>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</si>
  <si>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</si>
  <si>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</si>
  <si>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</si>
  <si>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</si>
  <si>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</si>
  <si>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</si>
  <si>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</si>
  <si>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</si>
  <si>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</si>
  <si>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</si>
  <si>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</si>
  <si>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</si>
  <si>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</si>
  <si>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</si>
  <si>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</si>
  <si>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</si>
  <si>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</si>
  <si>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</si>
  <si>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</si>
  <si>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</si>
  <si>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</si>
  <si>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</si>
  <si>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</si>
  <si>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</si>
  <si>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</si>
  <si>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</si>
  <si>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</si>
  <si>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</si>
  <si>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</si>
  <si>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</si>
  <si>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</si>
  <si>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</si>
  <si>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</si>
  <si>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</si>
  <si>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</si>
  <si>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</si>
  <si>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</si>
  <si>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</si>
  <si>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</si>
  <si>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</si>
  <si>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</si>
  <si>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</si>
  <si>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</si>
  <si>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</si>
  <si>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</si>
  <si>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</si>
  <si>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</si>
  <si>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</si>
  <si>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</si>
  <si>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</si>
  <si>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</si>
  <si>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</si>
  <si>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</si>
  <si>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</si>
  <si>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</si>
  <si>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</si>
  <si>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</si>
  <si>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</si>
  <si>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</si>
  <si>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</si>
  <si>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</si>
  <si>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</si>
  <si>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</si>
  <si>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</si>
  <si>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</si>
  <si>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</si>
  <si>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</si>
  <si>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</si>
  <si>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</si>
  <si>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</si>
  <si>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</si>
  <si>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</si>
  <si>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</si>
  <si>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</si>
  <si>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</si>
  <si>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</si>
  <si>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</si>
  <si>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</si>
  <si>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</si>
  <si>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</si>
  <si>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</si>
  <si>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</si>
  <si>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</si>
  <si>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</si>
  <si>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</si>
  <si>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</si>
  <si>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</si>
  <si>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</si>
  <si>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</si>
  <si>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</si>
  <si>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</si>
  <si>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</si>
  <si>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</si>
  <si>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</si>
  <si>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</si>
  <si>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</si>
  <si>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</si>
  <si>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</si>
  <si>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</si>
  <si>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</si>
  <si>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</si>
  <si>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</si>
  <si>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</si>
  <si>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</si>
  <si>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</si>
  <si>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</si>
  <si>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</si>
  <si>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</si>
  <si>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</si>
  <si>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</si>
  <si>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</si>
  <si>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</si>
  <si>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</si>
  <si>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</si>
  <si>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</si>
  <si>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</si>
  <si>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</si>
  <si>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</si>
  <si>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</si>
  <si>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</si>
  <si>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</si>
  <si>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</si>
  <si>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</si>
  <si>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</si>
  <si>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</si>
  <si>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</si>
  <si>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</si>
  <si>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</si>
  <si>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</si>
  <si>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</si>
  <si>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</si>
  <si>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</si>
  <si>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</si>
  <si>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</si>
  <si>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</si>
  <si>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</si>
  <si>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</si>
  <si>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</si>
  <si>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</si>
  <si>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</si>
  <si>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</si>
  <si>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</si>
  <si>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</si>
  <si>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</si>
  <si>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</si>
  <si>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</si>
  <si>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</si>
  <si>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</si>
  <si>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</si>
  <si>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</si>
  <si>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</si>
  <si>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</si>
  <si>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</si>
  <si>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</si>
  <si>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</si>
  <si>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</si>
  <si>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</si>
  <si>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</si>
  <si>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</si>
  <si>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</si>
  <si>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</si>
  <si>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</si>
  <si>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</si>
  <si>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</si>
  <si>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</si>
  <si>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</si>
  <si>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</si>
  <si>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</si>
  <si>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</si>
  <si>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</si>
  <si>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</si>
  <si>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</si>
  <si>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</si>
  <si>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</si>
  <si>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</si>
  <si>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</si>
  <si>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</si>
  <si>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</si>
  <si>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</si>
  <si>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</si>
  <si>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</si>
  <si>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</si>
  <si>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</si>
  <si>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</si>
  <si>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</si>
  <si>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</si>
  <si>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</si>
  <si>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</si>
  <si>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</si>
  <si>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</si>
  <si>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</si>
  <si>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</si>
  <si>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</si>
  <si>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</si>
  <si>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</si>
  <si>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</si>
  <si>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</si>
  <si>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</si>
  <si>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</si>
  <si>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</si>
  <si>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</si>
  <si>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</si>
  <si>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</si>
  <si>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</si>
  <si>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</si>
  <si>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</si>
  <si>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</si>
  <si>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</si>
  <si>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</si>
  <si>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</si>
  <si>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</si>
  <si>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</si>
  <si>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</si>
  <si>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</si>
  <si>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</si>
  <si>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</si>
  <si>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</si>
  <si>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</si>
  <si>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</si>
  <si>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</si>
  <si>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</si>
  <si>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</si>
  <si>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</si>
  <si>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</si>
  <si>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</si>
  <si>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</si>
  <si>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</si>
  <si>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</si>
  <si>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</si>
  <si>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</si>
  <si>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</si>
  <si>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</si>
  <si>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</si>
  <si>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</si>
  <si>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</si>
  <si>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</si>
  <si>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</si>
  <si>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</si>
  <si>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</si>
  <si>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</si>
  <si>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</si>
  <si>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</si>
  <si>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</si>
  <si>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</si>
  <si>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</si>
  <si>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</si>
  <si>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</si>
  <si>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</si>
  <si>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</si>
  <si>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</si>
  <si>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</si>
  <si>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</si>
  <si>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</si>
  <si>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</si>
  <si>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</si>
  <si>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</si>
  <si>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</si>
  <si>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</si>
  <si>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</si>
  <si>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</si>
  <si>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</si>
  <si>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</si>
  <si>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</si>
  <si>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</si>
  <si>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</si>
  <si>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</si>
  <si>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</si>
  <si>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</si>
  <si>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</si>
  <si>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</si>
  <si>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</si>
  <si>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</si>
  <si>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</si>
  <si>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</si>
  <si>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</si>
  <si>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</si>
  <si>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</si>
  <si>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</si>
  <si>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</si>
  <si>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</si>
  <si>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</si>
  <si>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</si>
  <si>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</si>
  <si>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</si>
  <si>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</si>
  <si>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</si>
  <si>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</si>
  <si>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</si>
  <si>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</si>
  <si>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</si>
  <si>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</si>
  <si>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</si>
  <si>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</si>
  <si>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</si>
  <si>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</si>
  <si>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</si>
  <si>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</si>
  <si>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</si>
  <si>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</si>
  <si>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</si>
  <si>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</si>
  <si>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</si>
  <si>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</si>
  <si>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</si>
  <si>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</si>
  <si>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</si>
  <si>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</si>
  <si>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</si>
  <si>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</si>
  <si>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</si>
  <si>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</si>
  <si>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</si>
  <si>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</si>
  <si>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</si>
  <si>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</si>
  <si>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</si>
  <si>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</si>
  <si>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</si>
  <si>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</si>
  <si>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</si>
  <si>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</si>
  <si>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</si>
  <si>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</si>
  <si>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</si>
  <si>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</si>
  <si>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</si>
  <si>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</si>
  <si>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</si>
  <si>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</si>
  <si>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</si>
  <si>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</si>
  <si>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</si>
  <si>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</si>
  <si>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</si>
  <si>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</si>
  <si>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</si>
  <si>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</si>
  <si>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</si>
  <si>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</si>
  <si>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</si>
  <si>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</si>
  <si>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</si>
  <si>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</si>
  <si>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</si>
  <si>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</si>
  <si>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</si>
  <si>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</si>
  <si>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</si>
  <si>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</si>
  <si>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</si>
  <si>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</si>
  <si>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</si>
  <si>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</si>
  <si>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</si>
  <si>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</si>
  <si>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</si>
  <si>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</si>
  <si>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</si>
  <si>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</si>
  <si>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</si>
  <si>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</si>
  <si>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</si>
  <si>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</si>
  <si>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</si>
  <si>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</si>
  <si>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</si>
  <si>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</si>
  <si>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</si>
  <si>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</si>
  <si>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</si>
  <si>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</si>
  <si>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</si>
  <si>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</si>
  <si>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</si>
  <si>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</si>
  <si>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</si>
  <si>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</si>
  <si>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</si>
  <si>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</si>
  <si>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</si>
  <si>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</si>
  <si>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</si>
  <si>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</si>
  <si>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</si>
  <si>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</si>
  <si>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</si>
  <si>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</si>
  <si>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</si>
  <si>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</si>
  <si>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</si>
  <si>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</si>
  <si>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</si>
  <si>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</si>
  <si>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</si>
  <si>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</si>
  <si>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</si>
  <si>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</si>
  <si>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</si>
  <si>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</si>
  <si>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</si>
  <si>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</si>
  <si>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</si>
  <si>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</si>
  <si>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</si>
  <si>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</si>
  <si>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</si>
  <si>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</si>
  <si>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</si>
  <si>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</si>
  <si>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</si>
  <si>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</si>
  <si>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</si>
  <si>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</si>
  <si>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</si>
  <si>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</si>
  <si>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</si>
  <si>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</si>
  <si>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</si>
  <si>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</si>
  <si>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</si>
  <si>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</si>
  <si>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</si>
  <si>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</si>
  <si>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</si>
  <si>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</si>
  <si>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</si>
  <si>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</si>
  <si>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</si>
  <si>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</si>
  <si>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</si>
  <si>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</si>
  <si>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</si>
  <si>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</si>
  <si>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</si>
  <si>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</si>
  <si>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</si>
  <si>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</si>
  <si>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</si>
  <si>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</si>
  <si>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</si>
  <si>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</si>
  <si>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</si>
  <si>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</si>
  <si>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</si>
  <si>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</si>
  <si>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</si>
  <si>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</si>
  <si>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</si>
  <si>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</si>
  <si>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</si>
  <si>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</si>
  <si>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</si>
  <si>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</si>
  <si>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</si>
  <si>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</si>
  <si>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</si>
  <si>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</si>
  <si>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</si>
  <si>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</si>
  <si>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</si>
  <si>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</si>
  <si>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</si>
  <si>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</si>
  <si>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</si>
  <si>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</si>
  <si>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</si>
  <si>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</si>
  <si>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</si>
  <si>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</si>
  <si>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</si>
  <si>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</si>
  <si>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</si>
  <si>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</si>
  <si>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</si>
  <si>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</si>
  <si>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</si>
  <si>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</si>
  <si>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</si>
  <si>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</si>
  <si>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</si>
  <si>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</si>
  <si>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</si>
  <si>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</si>
  <si>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</si>
  <si>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</si>
  <si>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</si>
  <si>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</si>
  <si>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</si>
  <si>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</si>
  <si>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</si>
  <si>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</si>
  <si>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</si>
  <si>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</si>
  <si>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</si>
  <si>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</si>
  <si>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</si>
  <si>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</si>
  <si>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</si>
  <si>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</si>
  <si>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</si>
  <si>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</si>
  <si>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</si>
  <si>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</si>
  <si>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</si>
  <si>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</si>
  <si>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</si>
  <si>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</si>
  <si>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</si>
  <si>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</si>
  <si>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</si>
  <si>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</si>
  <si>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</si>
  <si>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</si>
  <si>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</si>
  <si>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</si>
  <si>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</si>
  <si>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</si>
  <si>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</si>
  <si>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</si>
  <si>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</si>
  <si>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</si>
  <si>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</si>
  <si>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</si>
  <si>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</si>
  <si>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</si>
  <si>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</si>
  <si>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</si>
  <si>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</si>
  <si>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</si>
  <si>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</si>
  <si>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</si>
  <si>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</si>
  <si>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</si>
  <si>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</si>
  <si>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</si>
  <si>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</si>
  <si>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</si>
  <si>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</si>
  <si>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</si>
  <si>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</si>
  <si>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</si>
  <si>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</si>
  <si>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</si>
  <si>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</si>
  <si>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</si>
  <si>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</si>
  <si>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</si>
  <si>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</si>
  <si>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</si>
  <si>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</si>
  <si>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</si>
  <si>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</si>
  <si>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</si>
  <si>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</si>
  <si>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</si>
  <si>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</si>
  <si>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</si>
  <si>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</si>
  <si>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</si>
  <si>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</si>
  <si>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</si>
  <si>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</si>
  <si>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</si>
  <si>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</si>
  <si>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</si>
  <si>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</si>
  <si>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</si>
  <si>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</si>
  <si>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</si>
  <si>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</si>
  <si>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</si>
  <si>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</si>
  <si>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</si>
  <si>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</si>
  <si>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</si>
  <si>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</si>
  <si>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</si>
  <si>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</si>
  <si>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</si>
  <si>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</si>
  <si>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</si>
  <si>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</si>
  <si>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</si>
  <si>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</si>
  <si>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</si>
  <si>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</si>
  <si>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</si>
  <si>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</si>
  <si>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</si>
  <si>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</si>
  <si>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</si>
  <si>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</si>
  <si>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</si>
  <si>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</si>
  <si>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</si>
  <si>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</si>
  <si>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</si>
  <si>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</si>
  <si>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</si>
  <si>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</si>
  <si>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</si>
  <si>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</si>
  <si>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</si>
  <si>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</si>
  <si>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</si>
  <si>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</si>
  <si>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</si>
  <si>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</si>
  <si>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</si>
  <si>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</si>
  <si>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</si>
  <si>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</si>
  <si>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</si>
  <si>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</si>
  <si>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</si>
  <si>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</si>
  <si>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</si>
  <si>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</si>
  <si>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</si>
  <si>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</si>
  <si>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</si>
  <si>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</si>
  <si>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</si>
  <si>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</si>
  <si>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</si>
  <si>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</si>
  <si>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</si>
  <si>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</si>
  <si>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</si>
  <si>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</si>
  <si>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</si>
  <si>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</si>
  <si>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</si>
  <si>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</si>
  <si>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</si>
  <si>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</si>
  <si>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</si>
  <si>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</si>
  <si>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</si>
  <si>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</si>
  <si>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</si>
  <si>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</si>
  <si>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</si>
  <si>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</si>
  <si>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</si>
  <si>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</si>
  <si>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</si>
  <si>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</si>
  <si>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</si>
  <si>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</si>
  <si>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</si>
  <si>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</si>
  <si>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</si>
  <si>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</si>
  <si>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</si>
  <si>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</si>
  <si>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</si>
  <si>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</si>
  <si>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</si>
  <si>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</si>
  <si>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</si>
  <si>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</si>
  <si>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</si>
  <si>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</si>
  <si>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</si>
  <si>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</si>
  <si>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</si>
  <si>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</si>
  <si>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</si>
  <si>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</si>
  <si>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</si>
  <si>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</si>
  <si>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</si>
  <si>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</si>
  <si>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</si>
  <si>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</si>
  <si>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</si>
  <si>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</si>
  <si>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</si>
  <si>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</si>
  <si>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</si>
  <si>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</si>
  <si>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</si>
  <si>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</si>
  <si>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</si>
  <si>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</si>
  <si>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</si>
  <si>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</si>
  <si>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</si>
  <si>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</si>
  <si>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</si>
  <si>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</si>
  <si>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</si>
  <si>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</si>
  <si>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</si>
  <si>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</si>
  <si>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</si>
  <si>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</si>
  <si>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</si>
  <si>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</si>
  <si>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</si>
  <si>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</si>
  <si>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</si>
  <si>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</si>
  <si>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</si>
  <si>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</si>
  <si>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</si>
  <si>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</si>
  <si>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</si>
  <si>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</si>
  <si>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</si>
  <si>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</si>
  <si>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</si>
  <si>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</si>
  <si>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</si>
  <si>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</si>
  <si>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</si>
  <si>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</si>
  <si>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</si>
  <si>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</si>
  <si>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</si>
  <si>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</si>
  <si>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</si>
  <si>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</si>
  <si>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</si>
  <si>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</si>
  <si>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</si>
  <si>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</si>
  <si>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</si>
  <si>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</si>
  <si>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</si>
  <si>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</si>
  <si>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</si>
  <si>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</si>
  <si>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</si>
  <si>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</si>
  <si>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</si>
  <si>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</si>
  <si>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</si>
  <si>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</si>
  <si>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</si>
  <si>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</si>
  <si>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</si>
  <si>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</si>
  <si>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</si>
  <si>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</si>
  <si>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</si>
  <si>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</si>
  <si>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</si>
  <si>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</si>
  <si>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</si>
  <si>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</si>
  <si>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</si>
  <si>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</si>
  <si>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</si>
  <si>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</si>
  <si>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</si>
  <si>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</si>
  <si>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</si>
  <si>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</si>
  <si>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</si>
  <si>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</si>
  <si>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</si>
  <si>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</si>
  <si>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</si>
  <si>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</si>
  <si>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</si>
  <si>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</si>
  <si>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</si>
  <si>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</si>
  <si>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</si>
  <si>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</si>
  <si>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</si>
  <si>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</si>
  <si>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</si>
  <si>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</si>
  <si>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</si>
  <si>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</si>
  <si>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</si>
  <si>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</si>
  <si>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</si>
  <si>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</si>
  <si>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</si>
  <si>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</si>
  <si>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</si>
  <si>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</si>
  <si>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</si>
  <si>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</si>
  <si>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</si>
  <si>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</si>
  <si>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</si>
  <si>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</si>
  <si>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</si>
  <si>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</si>
  <si>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</si>
  <si>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</si>
  <si>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</si>
  <si>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</si>
  <si>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</si>
  <si>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</si>
  <si>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</si>
  <si>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</si>
  <si>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</si>
  <si>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</si>
  <si>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</si>
  <si>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</si>
  <si>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</si>
  <si>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</si>
  <si>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</si>
  <si>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</si>
  <si>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</si>
  <si>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</si>
  <si>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</si>
  <si>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</si>
  <si>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</si>
  <si>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</si>
  <si>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</si>
  <si>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</si>
  <si>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</si>
  <si>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</si>
  <si>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</si>
  <si>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</si>
  <si>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</si>
  <si>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</si>
  <si>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</si>
  <si>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</si>
  <si>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</si>
  <si>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</si>
  <si>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</si>
  <si>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</si>
  <si>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</si>
  <si>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</si>
  <si>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</si>
  <si>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</si>
  <si>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</si>
  <si>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</si>
  <si>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</si>
  <si>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</si>
  <si>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</si>
  <si>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</si>
  <si>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</si>
  <si>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</si>
  <si>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</si>
  <si>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</si>
  <si>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</si>
  <si>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</si>
  <si>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</si>
  <si>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</si>
  <si>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</si>
  <si>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</si>
  <si>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</si>
  <si>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</si>
  <si>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</si>
  <si>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</si>
  <si>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</si>
  <si>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</si>
  <si>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</si>
  <si>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</si>
  <si>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</si>
  <si>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</si>
  <si>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</si>
  <si>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</si>
  <si>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</si>
  <si>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</si>
  <si>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</si>
  <si>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</si>
  <si>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</si>
  <si>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</si>
  <si>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</si>
  <si>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</si>
  <si>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</si>
  <si>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</si>
  <si>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</si>
  <si>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</si>
  <si>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</si>
  <si>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</si>
  <si>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</si>
  <si>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</si>
  <si>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</si>
  <si>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</si>
  <si>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</si>
  <si>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</si>
  <si>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</si>
  <si>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</si>
  <si>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</si>
  <si>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</si>
  <si>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</si>
  <si>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</si>
  <si>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</si>
  <si>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</si>
  <si>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</si>
  <si>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</si>
  <si>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</si>
  <si>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</si>
  <si>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</si>
  <si>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</si>
  <si>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</si>
  <si>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</si>
  <si>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</si>
  <si>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</si>
  <si>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</si>
  <si>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</si>
  <si>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</si>
  <si>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</si>
  <si>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</si>
  <si>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</si>
  <si>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</si>
  <si>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</si>
  <si>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</si>
  <si>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</si>
  <si>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</si>
  <si>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</si>
  <si>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</si>
  <si>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</si>
  <si>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</si>
  <si>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</si>
  <si>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</si>
  <si>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</si>
  <si>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</si>
  <si>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</si>
  <si>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</si>
  <si>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</si>
  <si>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</si>
  <si>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</si>
  <si>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</si>
  <si>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</si>
  <si>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</si>
  <si>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</si>
  <si>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</si>
  <si>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</si>
  <si>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</si>
  <si>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</si>
  <si>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</si>
  <si>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</si>
  <si>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</si>
  <si>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</si>
  <si>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</si>
  <si>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</si>
  <si>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</si>
  <si>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</si>
  <si>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</si>
  <si>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</si>
  <si>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</si>
  <si>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</si>
  <si>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</si>
  <si>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</si>
  <si>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</si>
  <si>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</si>
  <si>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</si>
  <si>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</si>
  <si>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</si>
  <si>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</si>
  <si>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</si>
  <si>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</si>
  <si>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</si>
  <si>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</si>
  <si>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</si>
  <si>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</si>
  <si>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</si>
  <si>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</si>
  <si>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</si>
  <si>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</si>
  <si>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</si>
  <si>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</si>
  <si>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</si>
  <si>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</si>
  <si>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</si>
  <si>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</si>
  <si>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</si>
  <si>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</si>
  <si>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</si>
  <si>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</si>
  <si>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</si>
  <si>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</si>
  <si>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</si>
  <si>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</si>
  <si>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</si>
  <si>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</si>
  <si>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</si>
  <si>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</si>
  <si>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</si>
  <si>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</si>
  <si>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</si>
  <si>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</si>
  <si>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</si>
  <si>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</si>
  <si>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</si>
  <si>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</si>
  <si>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</si>
  <si>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</si>
  <si>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</si>
  <si>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</si>
  <si>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</si>
  <si>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</si>
  <si>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</si>
  <si>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</si>
  <si>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</si>
  <si>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</si>
  <si>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</si>
  <si>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</si>
  <si>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</si>
  <si>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</si>
  <si>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</si>
  <si>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</si>
  <si>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</si>
  <si>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</si>
  <si>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</si>
  <si>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</si>
  <si>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</si>
  <si>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</si>
  <si>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</si>
  <si>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</si>
  <si>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</si>
  <si>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</si>
  <si>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</si>
  <si>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</si>
  <si>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</si>
  <si>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</si>
  <si>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</si>
  <si>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</si>
  <si>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</si>
  <si>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</si>
  <si>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</si>
  <si>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</si>
  <si>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</si>
  <si>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</si>
  <si>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</si>
  <si>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</si>
  <si>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</si>
  <si>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</si>
  <si>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</si>
  <si>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</si>
  <si>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</si>
  <si>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</si>
  <si>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</si>
  <si>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</si>
  <si>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</si>
  <si>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</si>
  <si>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</si>
  <si>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</si>
  <si>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</si>
  <si>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</si>
  <si>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</si>
  <si>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</si>
  <si>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</si>
  <si>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</si>
  <si>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</si>
  <si>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</si>
  <si>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</si>
  <si>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</si>
  <si>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</si>
  <si>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</si>
  <si>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</si>
  <si>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</si>
  <si>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</si>
  <si>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</si>
  <si>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</si>
  <si>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</si>
  <si>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</si>
  <si>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</si>
  <si>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</si>
  <si>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</si>
  <si>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</si>
  <si>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</si>
  <si>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</si>
  <si>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</si>
  <si>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</si>
  <si>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</si>
  <si>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</si>
  <si>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</si>
  <si>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</si>
  <si>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</si>
  <si>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</si>
  <si>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</si>
  <si>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</si>
  <si>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</si>
  <si>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</si>
  <si>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</si>
  <si>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</si>
  <si>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</si>
  <si>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</si>
  <si>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</si>
  <si>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</si>
  <si>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</si>
  <si>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</si>
  <si>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</si>
  <si>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</si>
  <si>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</si>
  <si>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</si>
  <si>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</si>
  <si>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</si>
  <si>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</si>
  <si>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</si>
  <si>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</si>
  <si>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</si>
  <si>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</si>
  <si>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</si>
  <si>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</si>
  <si>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</si>
  <si>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</si>
  <si>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</si>
  <si>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</si>
  <si>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</si>
  <si>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</si>
  <si>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</si>
  <si>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</si>
  <si>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</si>
  <si>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</si>
  <si>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</si>
  <si>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</si>
  <si>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</si>
  <si>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</si>
  <si>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</si>
  <si>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</si>
  <si>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</si>
  <si>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</si>
  <si>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</si>
  <si>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</si>
  <si>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</si>
  <si>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</si>
  <si>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</si>
  <si>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</si>
  <si>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</si>
  <si>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</si>
  <si>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</si>
  <si>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</si>
  <si>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</si>
  <si>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</si>
  <si>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</si>
  <si>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</si>
  <si>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</si>
  <si>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</si>
  <si>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</si>
  <si>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</si>
  <si>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</si>
  <si>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</si>
  <si>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</si>
  <si>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</si>
  <si>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</si>
  <si>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</si>
  <si>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</si>
  <si>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</si>
  <si>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</si>
  <si>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</si>
  <si>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</si>
  <si>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</si>
  <si>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</si>
  <si>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</si>
  <si>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</si>
  <si>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</si>
  <si>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</si>
  <si>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</si>
  <si>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</si>
  <si>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</si>
  <si>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</si>
  <si>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</si>
  <si>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</si>
  <si>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</si>
  <si>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</si>
  <si>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</si>
  <si>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</si>
  <si>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</si>
  <si>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</si>
  <si>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</si>
  <si>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</si>
  <si>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</si>
  <si>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</si>
  <si>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</si>
  <si>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</si>
  <si>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</si>
  <si>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</si>
  <si>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</si>
  <si>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</si>
  <si>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</si>
  <si>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</si>
  <si>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</si>
  <si>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</si>
  <si>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</si>
  <si>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</si>
  <si>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</si>
  <si>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</si>
  <si>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</si>
  <si>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</si>
  <si>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</si>
  <si>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</si>
  <si>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</si>
  <si>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</si>
  <si>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</si>
  <si>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</si>
  <si>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</si>
  <si>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</si>
  <si>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</si>
  <si>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</si>
  <si>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</si>
  <si>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</si>
  <si>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</si>
  <si>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</si>
  <si>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</si>
  <si>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</si>
  <si>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</si>
  <si>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</si>
  <si>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</si>
  <si>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</si>
  <si>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</si>
  <si>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</si>
  <si>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</si>
  <si>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</si>
  <si>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</si>
  <si>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</si>
  <si>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</si>
  <si>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</si>
  <si>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</si>
  <si>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</si>
  <si>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</si>
  <si>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</si>
  <si>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</si>
  <si>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</si>
  <si>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</si>
  <si>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</si>
  <si>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</si>
  <si>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</si>
  <si>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</si>
  <si>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</si>
  <si>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</si>
  <si>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</si>
  <si>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</si>
  <si>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</si>
  <si>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</si>
  <si>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</si>
  <si>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</si>
  <si>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</si>
  <si>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</si>
  <si>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</si>
  <si>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</si>
  <si>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</si>
  <si>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</si>
  <si>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</si>
  <si>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</si>
  <si>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</si>
  <si>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</si>
  <si>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</si>
  <si>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</si>
  <si>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</si>
  <si>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</si>
  <si>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</si>
  <si>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</si>
  <si>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</si>
  <si>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</si>
  <si>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</si>
  <si>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</si>
  <si>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</si>
  <si>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</si>
  <si>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</si>
  <si>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</si>
  <si>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</si>
  <si>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</si>
  <si>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</si>
  <si>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</si>
  <si>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</si>
  <si>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</si>
  <si>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</si>
  <si>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</si>
  <si>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</si>
  <si>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</si>
  <si>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</si>
  <si>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</si>
  <si>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</si>
  <si>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</si>
  <si>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</si>
  <si>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</si>
  <si>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</si>
  <si>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</si>
  <si>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</si>
  <si>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</si>
  <si>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</si>
  <si>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</si>
  <si>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</si>
  <si>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</si>
  <si>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</si>
  <si>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</si>
  <si>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</si>
  <si>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</si>
  <si>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</si>
  <si>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</si>
  <si>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</si>
  <si>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</si>
  <si>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</si>
  <si>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</si>
  <si>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</si>
  <si>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</si>
  <si>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</si>
  <si>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</si>
  <si>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</si>
  <si>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</si>
  <si>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</si>
  <si>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</si>
  <si>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</si>
  <si>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</si>
  <si>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</si>
  <si>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</si>
  <si>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</si>
  <si>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</si>
  <si>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</si>
  <si>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</si>
  <si>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</si>
  <si>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</si>
  <si>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</si>
  <si>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</si>
  <si>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</si>
  <si>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</si>
  <si>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</si>
  <si>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</si>
  <si>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</si>
  <si>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</si>
  <si>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</si>
  <si>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</si>
  <si>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</si>
  <si>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</si>
  <si>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</si>
  <si>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</si>
  <si>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</si>
  <si>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</si>
  <si>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</si>
  <si>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</si>
  <si>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</si>
  <si>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</si>
  <si>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</si>
  <si>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</si>
  <si>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</si>
  <si>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</si>
  <si>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</si>
  <si>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</si>
  <si>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</si>
  <si>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</si>
  <si>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</si>
  <si>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</si>
  <si>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</si>
  <si>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</si>
  <si>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</si>
  <si>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</si>
  <si>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</si>
  <si>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</si>
  <si>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</si>
  <si>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</si>
  <si>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</si>
  <si>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</si>
  <si>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</si>
  <si>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</si>
  <si>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</si>
  <si>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</si>
  <si>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</si>
  <si>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</si>
  <si>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</si>
  <si>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</si>
  <si>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</si>
  <si>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</si>
  <si>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</si>
  <si>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</si>
  <si>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</si>
  <si>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</si>
  <si>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</si>
  <si>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</si>
  <si>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</si>
  <si>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</si>
  <si>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</si>
  <si>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</si>
  <si>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</si>
  <si>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</si>
  <si>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</si>
  <si>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</si>
  <si>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</si>
  <si>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</si>
  <si>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</si>
  <si>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</si>
  <si>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</si>
  <si>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</si>
  <si>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</si>
  <si>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</si>
  <si>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</si>
  <si>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</si>
  <si>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</si>
  <si>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</si>
  <si>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</si>
  <si>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</si>
  <si>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</si>
  <si>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</si>
  <si>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</si>
  <si>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</si>
  <si>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</si>
  <si>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</si>
  <si>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</si>
  <si>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</si>
  <si>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</si>
  <si>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</si>
  <si>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</si>
  <si>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</si>
  <si>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</si>
  <si>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</si>
  <si>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</si>
  <si>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</si>
  <si>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</si>
  <si>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</si>
  <si>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</si>
  <si>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</si>
  <si>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</si>
  <si>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</si>
  <si>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</si>
  <si>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</si>
  <si>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</si>
  <si>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</si>
  <si>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</si>
  <si>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</si>
  <si>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</si>
  <si>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</si>
  <si>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</si>
  <si>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</si>
  <si>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</si>
  <si>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</si>
  <si>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</si>
  <si>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</si>
  <si>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</si>
  <si>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</si>
  <si>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</si>
  <si>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</si>
  <si>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</si>
  <si>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</si>
  <si>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</si>
  <si>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</si>
  <si>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</si>
  <si>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</si>
  <si>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</si>
  <si>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</si>
  <si>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</si>
  <si>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</si>
  <si>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</si>
  <si>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</si>
  <si>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</si>
  <si>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</si>
  <si>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</si>
  <si>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</si>
  <si>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</si>
  <si>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</si>
  <si>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</si>
  <si>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</si>
  <si>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</si>
  <si>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</si>
  <si>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</si>
  <si>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</si>
  <si>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</si>
  <si>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</si>
  <si>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</si>
  <si>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</si>
  <si>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</si>
  <si>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</si>
  <si>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</si>
  <si>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</si>
  <si>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</si>
  <si>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</si>
  <si>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</si>
  <si>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</si>
  <si>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</si>
  <si>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</si>
  <si>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</si>
  <si>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</si>
  <si>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</si>
  <si>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</si>
  <si>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</si>
  <si>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</si>
  <si>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</si>
  <si>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</si>
  <si>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</si>
  <si>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</si>
  <si>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</si>
  <si>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</si>
  <si>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</si>
  <si>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</si>
  <si>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</si>
  <si>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</si>
  <si>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</si>
  <si>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</si>
  <si>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</si>
  <si>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</si>
  <si>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</si>
  <si>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</si>
  <si>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</si>
  <si>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</si>
  <si>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</si>
  <si>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</si>
  <si>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</si>
  <si>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</si>
  <si>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</si>
  <si>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</si>
  <si>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</si>
  <si>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</si>
  <si>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</si>
  <si>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</si>
  <si>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</si>
  <si>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</si>
  <si>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</si>
  <si>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</si>
  <si>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</si>
  <si>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</si>
  <si>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</si>
  <si>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</si>
  <si>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</si>
  <si>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</si>
  <si>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</si>
  <si>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</si>
  <si>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</si>
  <si>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</si>
  <si>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</si>
  <si>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</si>
  <si>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</si>
  <si>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</si>
  <si>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</si>
  <si>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</si>
  <si>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</si>
  <si>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</si>
  <si>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</si>
  <si>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</si>
  <si>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</si>
  <si>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</si>
  <si>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</si>
  <si>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</si>
  <si>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</si>
  <si>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</si>
  <si>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</si>
  <si>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</si>
  <si>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</si>
  <si>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</si>
  <si>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</si>
  <si>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</si>
  <si>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</si>
  <si>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</si>
  <si>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</si>
  <si>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</si>
  <si>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</si>
  <si>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</si>
  <si>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</si>
  <si>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</si>
  <si>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</si>
  <si>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</si>
  <si>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</si>
  <si>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</si>
  <si>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</si>
  <si>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</si>
  <si>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</si>
  <si>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</si>
  <si>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</si>
  <si>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</si>
  <si>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</si>
  <si>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</si>
  <si>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</si>
  <si>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</si>
  <si>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</si>
  <si>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</si>
  <si>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</si>
  <si>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</si>
  <si>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</si>
  <si>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</si>
  <si>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</si>
  <si>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</si>
  <si>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</si>
  <si>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</si>
  <si>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</si>
  <si>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</si>
  <si>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</si>
  <si>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</si>
  <si>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</si>
  <si>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</si>
  <si>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</si>
  <si>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</si>
  <si>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</si>
  <si>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</si>
  <si>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</si>
  <si>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</si>
  <si>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</si>
  <si>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</si>
  <si>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</si>
  <si>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</si>
  <si>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</si>
  <si>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</si>
  <si>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</si>
  <si>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</si>
  <si>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</si>
  <si>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</si>
  <si>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</si>
  <si>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</si>
  <si>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</si>
  <si>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</si>
  <si>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</si>
  <si>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</si>
  <si>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</si>
  <si>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</si>
  <si>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</si>
  <si>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</si>
  <si>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</si>
  <si>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</si>
  <si>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</si>
  <si>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</si>
  <si>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</si>
  <si>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</si>
  <si>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</si>
  <si>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</si>
  <si>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</si>
  <si>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</si>
  <si>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</si>
  <si>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</si>
  <si>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</si>
  <si>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</si>
  <si>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</si>
  <si>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</si>
  <si>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</si>
  <si>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</si>
  <si>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</si>
  <si>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</si>
  <si>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</si>
  <si>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</si>
  <si>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</si>
  <si>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</si>
  <si>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</si>
  <si>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</si>
  <si>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</si>
  <si>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</si>
  <si>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</si>
  <si>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</si>
  <si>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</si>
  <si>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</si>
  <si>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</si>
  <si>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</si>
  <si>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</si>
  <si>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</si>
  <si>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</si>
  <si>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</si>
  <si>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</si>
  <si>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</si>
  <si>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</si>
  <si>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</si>
  <si>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</si>
  <si>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</si>
  <si>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</si>
  <si>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</si>
  <si>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</si>
  <si>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</si>
  <si>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</si>
  <si>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</si>
  <si>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</si>
  <si>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</si>
  <si>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</si>
  <si>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</si>
  <si>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</si>
  <si>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</si>
  <si>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</si>
  <si>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</si>
  <si>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</si>
  <si>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</si>
  <si>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</si>
  <si>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</si>
  <si>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</si>
  <si>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</si>
  <si>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</si>
  <si>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</si>
  <si>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</si>
  <si>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</si>
  <si>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</si>
  <si>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</si>
  <si>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</si>
  <si>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</si>
  <si>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</si>
  <si>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</si>
  <si>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</si>
  <si>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</si>
  <si>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</si>
  <si>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</si>
  <si>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</si>
  <si>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</si>
  <si>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</si>
  <si>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</si>
  <si>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</si>
  <si>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</si>
  <si>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</si>
  <si>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</si>
  <si>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</si>
  <si>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</si>
  <si>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</si>
  <si>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</si>
  <si>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</si>
  <si>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</si>
  <si>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</si>
  <si>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</si>
  <si>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</si>
  <si>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</si>
  <si>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</si>
  <si>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</si>
  <si>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</si>
  <si>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</si>
  <si>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</si>
  <si>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</si>
  <si>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</si>
  <si>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</si>
  <si>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</si>
  <si>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</si>
  <si>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</si>
  <si>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</si>
  <si>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</si>
  <si>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</si>
  <si>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</si>
  <si>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</si>
  <si>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</si>
  <si>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</si>
  <si>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</si>
  <si>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</si>
  <si>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</si>
  <si>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</si>
  <si>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</si>
  <si>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</si>
  <si>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</si>
  <si>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</si>
  <si>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</si>
  <si>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</si>
  <si>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</si>
  <si>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</si>
  <si>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</si>
  <si>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</si>
  <si>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</si>
  <si>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</si>
  <si>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</si>
  <si>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</si>
  <si>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</si>
  <si>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</si>
  <si>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</si>
  <si>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</si>
  <si>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</si>
  <si>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</si>
  <si>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</si>
  <si>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</si>
  <si>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</si>
  <si>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</si>
  <si>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</si>
  <si>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</si>
  <si>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</si>
  <si>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</si>
  <si>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</si>
  <si>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</si>
  <si>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</si>
  <si>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</si>
  <si>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</si>
  <si>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</si>
  <si>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</si>
  <si>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</si>
  <si>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</si>
  <si>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</si>
  <si>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</si>
  <si>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</si>
  <si>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</si>
  <si>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</si>
  <si>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</si>
  <si>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</si>
  <si>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</si>
  <si>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</si>
  <si>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</si>
  <si>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</si>
  <si>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</si>
  <si>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</si>
  <si>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</si>
  <si>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</si>
  <si>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</si>
  <si>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</si>
  <si>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</si>
  <si>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</si>
  <si>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</si>
  <si>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</si>
  <si>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</si>
  <si>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</si>
  <si>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</si>
  <si>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</si>
  <si>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</si>
  <si>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</si>
  <si>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</si>
  <si>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</si>
  <si>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</si>
  <si>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</si>
  <si>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</si>
  <si>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</si>
  <si>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</si>
  <si>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</si>
  <si>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</si>
  <si>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</si>
  <si>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</si>
  <si>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</si>
  <si>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</si>
  <si>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</si>
  <si>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</si>
  <si>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</si>
  <si>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</si>
  <si>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</si>
  <si>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</si>
  <si>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</si>
  <si>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</si>
  <si>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</si>
  <si>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</si>
  <si>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</si>
  <si>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</si>
  <si>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</si>
  <si>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</si>
  <si>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</si>
  <si>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</si>
  <si>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</si>
  <si>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</si>
  <si>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</si>
  <si>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</si>
  <si>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</si>
  <si>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</si>
  <si>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</si>
  <si>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</si>
  <si>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</si>
  <si>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</si>
  <si>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</si>
  <si>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</si>
  <si>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</si>
  <si>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</si>
  <si>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</si>
  <si>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</si>
  <si>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</si>
  <si>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</si>
  <si>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</si>
  <si>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</si>
  <si>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</si>
  <si>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</si>
  <si>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</si>
  <si>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</si>
  <si>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</si>
  <si>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</si>
  <si>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</si>
  <si>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</si>
  <si>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</si>
  <si>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</si>
  <si>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</si>
  <si>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</si>
  <si>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</si>
  <si>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</si>
  <si>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</si>
  <si>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</si>
  <si>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</si>
  <si>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</si>
  <si>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</si>
  <si>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</si>
  <si>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</si>
  <si>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</si>
  <si>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</si>
  <si>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</si>
  <si>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</si>
  <si>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</si>
  <si>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</si>
  <si>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</si>
  <si>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</si>
  <si>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</si>
  <si>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</si>
  <si>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</si>
  <si>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</si>
  <si>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</si>
  <si>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</si>
  <si>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</si>
  <si>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</si>
  <si>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</si>
  <si>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</si>
  <si>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</si>
  <si>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</si>
  <si>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</si>
  <si>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</si>
  <si>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</si>
  <si>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</si>
  <si>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</si>
  <si>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</si>
  <si>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</si>
  <si>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</si>
  <si>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</si>
  <si>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</si>
  <si>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</si>
  <si>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</si>
  <si>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</si>
  <si>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</si>
  <si>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</si>
  <si>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</si>
  <si>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</si>
  <si>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</si>
  <si>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</si>
  <si>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</si>
  <si>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</si>
  <si>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</si>
  <si>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</si>
  <si>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</si>
  <si>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</si>
  <si>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</si>
  <si>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</si>
  <si>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</si>
  <si>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</si>
  <si>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</si>
  <si>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</si>
  <si>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</si>
  <si>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</si>
  <si>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</si>
  <si>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</si>
  <si>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</si>
  <si>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</si>
  <si>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</si>
  <si>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</si>
  <si>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</si>
  <si>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</si>
  <si>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</si>
  <si>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</si>
  <si>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</si>
  <si>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</si>
  <si>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</si>
  <si>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</si>
  <si>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</si>
  <si>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</si>
  <si>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</si>
  <si>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</si>
  <si>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</si>
  <si>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</si>
  <si>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</si>
  <si>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</si>
  <si>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</si>
  <si>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</si>
  <si>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</si>
  <si>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</si>
  <si>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</si>
  <si>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</si>
  <si>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</si>
  <si>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</si>
  <si>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</si>
  <si>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</si>
  <si>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</si>
  <si>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</si>
  <si>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</si>
  <si>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</si>
  <si>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</si>
  <si>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</si>
  <si>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</si>
  <si>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</si>
  <si>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</si>
  <si>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</si>
  <si>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</si>
  <si>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</si>
  <si>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</si>
  <si>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</si>
  <si>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</si>
  <si>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</si>
  <si>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</si>
  <si>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</si>
  <si>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</si>
  <si>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</si>
  <si>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</si>
  <si>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</si>
  <si>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</si>
  <si>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</si>
  <si>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</si>
  <si>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</si>
  <si>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</si>
  <si>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</si>
  <si>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</si>
  <si>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</si>
  <si>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</si>
  <si>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</si>
  <si>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</si>
  <si>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</si>
  <si>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</si>
  <si>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</si>
  <si>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</si>
  <si>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</si>
  <si>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</si>
  <si>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</si>
  <si>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</si>
  <si>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</si>
  <si>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</si>
  <si>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</si>
  <si>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</si>
  <si>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</si>
  <si>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</si>
  <si>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</si>
  <si>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</si>
  <si>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</si>
  <si>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</si>
  <si>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</si>
  <si>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</si>
  <si>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</si>
  <si>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</si>
  <si>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</si>
  <si>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</si>
  <si>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</si>
  <si>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</si>
  <si>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</si>
  <si>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</si>
  <si>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</si>
  <si>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</si>
  <si>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</si>
  <si>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</si>
  <si>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</si>
  <si>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</si>
  <si>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</si>
  <si>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</si>
  <si>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</si>
  <si>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</si>
  <si>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</si>
  <si>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</si>
  <si>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</si>
  <si>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</si>
  <si>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</si>
  <si>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</si>
  <si>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</si>
  <si>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</si>
  <si>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</si>
  <si>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</si>
  <si>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</si>
  <si>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</si>
  <si>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</si>
  <si>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</si>
  <si>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</si>
  <si>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</si>
  <si>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</si>
  <si>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</si>
  <si>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</si>
  <si>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</si>
  <si>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</si>
  <si>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</si>
  <si>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</si>
  <si>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</si>
  <si>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</si>
  <si>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</si>
  <si>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</si>
  <si>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</si>
  <si>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</si>
  <si>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</si>
  <si>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</si>
  <si>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</si>
  <si>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</si>
  <si>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</si>
  <si>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</si>
  <si>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</si>
  <si>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</si>
  <si>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</si>
  <si>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</si>
  <si>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</si>
  <si>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</si>
  <si>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</si>
  <si>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</si>
  <si>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</si>
  <si>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</si>
  <si>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</si>
  <si>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</si>
  <si>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</si>
  <si>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</si>
  <si>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</si>
  <si>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</si>
  <si>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</si>
  <si>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</si>
  <si>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</si>
  <si>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</si>
  <si>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</si>
  <si>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</si>
  <si>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</si>
  <si>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</si>
  <si>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</si>
  <si>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</si>
  <si>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</si>
  <si>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</si>
  <si>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</si>
  <si>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</si>
  <si>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</si>
  <si>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</si>
  <si>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</si>
  <si>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</si>
  <si>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</si>
  <si>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</si>
  <si>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</si>
  <si>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</si>
  <si>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</si>
  <si>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</si>
  <si>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</si>
  <si>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</si>
  <si>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</si>
  <si>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</si>
  <si>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</si>
  <si>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</si>
  <si>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</si>
  <si>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</si>
  <si>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</si>
  <si>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</si>
  <si>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</si>
  <si>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</si>
  <si>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</si>
  <si>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</si>
  <si>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</si>
  <si>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</si>
  <si>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</si>
  <si>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</si>
  <si>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</si>
  <si>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</si>
  <si>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</si>
  <si>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</si>
  <si>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</si>
  <si>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</si>
  <si>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</si>
  <si>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</si>
  <si>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</si>
  <si>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</si>
  <si>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</si>
  <si>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</si>
  <si>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</si>
  <si>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</si>
  <si>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</si>
  <si>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</si>
  <si>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</si>
  <si>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</si>
  <si>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</si>
  <si>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</si>
  <si>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</si>
  <si>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</si>
  <si>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</si>
  <si>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</si>
  <si>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</si>
  <si>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</si>
  <si>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</si>
  <si>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</si>
  <si>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</si>
  <si>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</si>
  <si>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</si>
  <si>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</si>
  <si>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</si>
  <si>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</si>
  <si>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</si>
  <si>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</si>
  <si>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</si>
  <si>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</si>
  <si>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</si>
  <si>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</si>
  <si>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</si>
  <si>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</si>
  <si>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</si>
  <si>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</si>
  <si>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</si>
  <si>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</si>
  <si>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</si>
  <si>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</si>
  <si>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</si>
  <si>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</si>
  <si>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</si>
  <si>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</si>
  <si>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</si>
  <si>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</si>
  <si>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</si>
  <si>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</si>
  <si>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</si>
  <si>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</si>
  <si>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</si>
  <si>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</si>
  <si>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</si>
  <si>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</si>
  <si>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</si>
  <si>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</si>
  <si>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</si>
  <si>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</si>
  <si>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</si>
  <si>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</si>
  <si>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</si>
  <si>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</si>
  <si>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</si>
  <si>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</si>
  <si>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</si>
  <si>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</si>
  <si>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</si>
  <si>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</si>
  <si>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</si>
  <si>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</si>
  <si>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</si>
  <si>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</si>
  <si>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</si>
  <si>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</si>
  <si>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</si>
  <si>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</si>
  <si>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</si>
  <si>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</si>
  <si>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</si>
  <si>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</si>
  <si>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</si>
  <si>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</si>
  <si>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</si>
  <si>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</si>
  <si>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</si>
  <si>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</si>
  <si>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</si>
  <si>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</si>
  <si>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</si>
  <si>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</si>
  <si>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</si>
  <si>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</si>
  <si>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</si>
  <si>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</si>
  <si>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</si>
  <si>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</si>
  <si>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</si>
  <si>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</si>
  <si>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</si>
  <si>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</si>
  <si>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</si>
  <si>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</si>
  <si>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</si>
  <si>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</si>
  <si>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</si>
  <si>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</si>
  <si>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</si>
  <si>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</si>
  <si>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</si>
  <si>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</si>
  <si>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</si>
  <si>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</si>
  <si>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</si>
  <si>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</si>
  <si>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</si>
  <si>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</si>
  <si>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</si>
  <si>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</si>
  <si>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</si>
  <si>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</si>
  <si>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</si>
  <si>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</si>
  <si>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</si>
  <si>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</si>
  <si>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</si>
  <si>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</si>
  <si>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</si>
  <si>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</si>
  <si>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</si>
  <si>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</si>
  <si>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</si>
  <si>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</si>
  <si>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</si>
  <si>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</si>
  <si>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</si>
  <si>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</si>
  <si>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</si>
  <si>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</si>
  <si>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</si>
  <si>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</si>
  <si>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</si>
  <si>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</si>
  <si>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</si>
  <si>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</si>
  <si>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</si>
  <si>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</si>
  <si>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</si>
  <si>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</si>
  <si>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</si>
  <si>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</si>
  <si>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</si>
  <si>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</si>
  <si>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</si>
  <si>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</si>
  <si>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</si>
  <si>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</si>
  <si>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</si>
  <si>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</si>
  <si>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</si>
  <si>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</si>
  <si>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</si>
  <si>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</si>
  <si>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</si>
  <si>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</si>
  <si>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</si>
  <si>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</si>
  <si>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</si>
  <si>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</si>
  <si>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</si>
  <si>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</si>
  <si>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</si>
  <si>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</si>
  <si>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</si>
  <si>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</si>
  <si>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</si>
  <si>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</si>
  <si>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</si>
  <si>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</si>
  <si>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</si>
  <si>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</si>
  <si>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</si>
  <si>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</si>
  <si>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</si>
  <si>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</si>
  <si>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</si>
  <si>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</si>
  <si>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</si>
  <si>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</si>
  <si>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</si>
  <si>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</si>
  <si>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</si>
  <si>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</si>
  <si>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</si>
  <si>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</si>
  <si>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</si>
  <si>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</si>
  <si>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</si>
  <si>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</si>
  <si>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</si>
  <si>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</si>
  <si>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</si>
  <si>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</si>
  <si>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</si>
  <si>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</si>
  <si>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</si>
  <si>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</si>
  <si>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</si>
  <si>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</si>
  <si>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</si>
  <si>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</si>
  <si>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</si>
  <si>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</si>
  <si>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</si>
  <si>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</si>
  <si>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</si>
  <si>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</si>
  <si>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</si>
  <si>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</si>
  <si>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</si>
  <si>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</si>
  <si>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</si>
  <si>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</si>
  <si>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</si>
  <si>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</si>
  <si>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</si>
  <si>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</si>
  <si>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</si>
  <si>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</si>
  <si>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</si>
  <si>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</si>
  <si>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</si>
  <si>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</si>
  <si>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</si>
  <si>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</si>
  <si>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</si>
  <si>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</si>
  <si>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</si>
  <si>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</si>
  <si>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</si>
  <si>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</si>
  <si>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</si>
  <si>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</si>
  <si>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</si>
  <si>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</si>
  <si>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</si>
  <si>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</si>
  <si>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</si>
  <si>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</si>
  <si>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</si>
  <si>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</si>
  <si>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</si>
  <si>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</si>
  <si>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</si>
  <si>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</si>
  <si>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</si>
  <si>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</si>
  <si>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</si>
  <si>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</si>
  <si>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</si>
  <si>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</si>
  <si>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</si>
  <si>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</si>
  <si>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</si>
  <si>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</si>
  <si>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</si>
  <si>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</si>
  <si>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</si>
  <si>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</si>
  <si>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</si>
  <si>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</si>
  <si>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</si>
  <si>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</si>
  <si>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</si>
  <si>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</si>
  <si>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</si>
  <si>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</si>
  <si>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</si>
  <si>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</si>
  <si>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</si>
  <si>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</si>
  <si>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</si>
  <si>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</si>
  <si>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</si>
  <si>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</si>
  <si>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</si>
  <si>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</si>
  <si>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</si>
  <si>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</si>
  <si>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</si>
  <si>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</si>
  <si>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</si>
  <si>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</si>
  <si>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</si>
  <si>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</si>
  <si>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</si>
  <si>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</si>
  <si>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</si>
  <si>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</si>
  <si>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</si>
  <si>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</si>
  <si>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</si>
  <si>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</si>
  <si>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</si>
  <si>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</si>
  <si>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</si>
  <si>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</si>
  <si>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</si>
  <si>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</si>
  <si>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</si>
  <si>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</si>
  <si>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</si>
  <si>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</si>
  <si>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</si>
  <si>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</si>
  <si>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</si>
  <si>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</si>
  <si>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</si>
  <si>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</si>
  <si>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</si>
  <si>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</si>
  <si>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</si>
  <si>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</si>
  <si>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</si>
  <si>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</si>
  <si>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</si>
  <si>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</si>
  <si>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</si>
  <si>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</si>
  <si>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</si>
  <si>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</si>
  <si>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</si>
  <si>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</si>
  <si>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</si>
  <si>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</si>
  <si>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</si>
  <si>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</si>
  <si>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</si>
  <si>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</si>
  <si>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</si>
  <si>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</si>
  <si>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</si>
  <si>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</si>
  <si>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</si>
  <si>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</si>
  <si>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</si>
  <si>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</si>
  <si>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</si>
  <si>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</si>
  <si>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</si>
  <si>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</si>
  <si>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</si>
  <si>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</si>
  <si>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</si>
  <si>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</si>
  <si>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</si>
  <si>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</si>
  <si>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</si>
  <si>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</si>
  <si>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</si>
  <si>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</si>
  <si>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</si>
  <si>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</si>
  <si>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</si>
  <si>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</si>
  <si>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</si>
  <si>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</si>
  <si>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</si>
  <si>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</si>
  <si>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</si>
  <si>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</si>
  <si>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</si>
  <si>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</si>
  <si>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</si>
  <si>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</si>
  <si>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</si>
  <si>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</si>
  <si>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</si>
  <si>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</si>
  <si>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</si>
  <si>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</si>
  <si>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</si>
  <si>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</si>
  <si>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</si>
  <si>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</si>
  <si>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</si>
  <si>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</si>
  <si>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</si>
  <si>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</si>
  <si>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</si>
  <si>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</si>
  <si>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</si>
  <si>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</si>
  <si>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</si>
  <si>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</si>
  <si>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</si>
  <si>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</si>
  <si>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</si>
  <si>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</si>
  <si>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</si>
  <si>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</si>
  <si>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</si>
  <si>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</si>
  <si>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</si>
  <si>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</si>
  <si>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</si>
  <si>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</si>
  <si>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</si>
  <si>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</si>
  <si>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</si>
  <si>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</si>
  <si>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</si>
  <si>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</si>
  <si>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</si>
  <si>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</si>
  <si>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</si>
  <si>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</si>
  <si>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</si>
  <si>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</si>
  <si>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</si>
  <si>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</si>
  <si>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</si>
  <si>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</si>
  <si>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</si>
  <si>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</si>
  <si>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</si>
  <si>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</si>
  <si>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</si>
  <si>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</si>
  <si>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</si>
  <si>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</si>
  <si>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</si>
  <si>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</si>
  <si>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</si>
  <si>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</si>
  <si>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</si>
  <si>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</si>
  <si>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</si>
  <si>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</si>
  <si>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</si>
  <si>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</si>
  <si>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</si>
  <si>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</si>
  <si>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</si>
  <si>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</si>
  <si>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</si>
  <si>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</si>
  <si>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</si>
  <si>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</si>
  <si>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</si>
  <si>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</si>
  <si>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</si>
  <si>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</si>
  <si>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</si>
  <si>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</si>
  <si>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</si>
  <si>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</si>
  <si>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</si>
  <si>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</si>
  <si>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</si>
  <si>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</si>
  <si>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</si>
  <si>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</si>
  <si>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</si>
  <si>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</si>
  <si>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</si>
  <si>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</si>
  <si>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</si>
  <si>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</si>
  <si>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</si>
  <si>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</si>
  <si>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</si>
  <si>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</si>
  <si>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</si>
  <si>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</si>
  <si>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</si>
  <si>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</si>
  <si>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</si>
  <si>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</si>
  <si>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</si>
  <si>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</si>
  <si>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</si>
  <si>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</si>
  <si>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</si>
  <si>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</si>
  <si>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</si>
  <si>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</si>
  <si>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</si>
  <si>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</si>
  <si>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</si>
  <si>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</si>
  <si>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</si>
  <si>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</si>
  <si>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</si>
  <si>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</si>
  <si>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</si>
  <si>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</si>
  <si>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</si>
  <si>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</si>
  <si>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</si>
  <si>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</si>
  <si>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</si>
  <si>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</si>
  <si>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</si>
  <si>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</si>
  <si>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</si>
  <si>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</si>
  <si>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</si>
  <si>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</si>
  <si>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</si>
  <si>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</si>
  <si>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</si>
  <si>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</si>
  <si>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</si>
  <si>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</si>
  <si>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</si>
  <si>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</si>
  <si>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</si>
  <si>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</si>
  <si>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</si>
  <si>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</si>
  <si>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</si>
  <si>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</si>
  <si>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</si>
  <si>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</si>
  <si>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</si>
  <si>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</si>
  <si>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</si>
  <si>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</si>
  <si>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</si>
  <si>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</si>
  <si>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</si>
  <si>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</si>
  <si>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</si>
  <si>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</si>
  <si>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</si>
  <si>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</si>
  <si>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</si>
  <si>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</si>
  <si>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</si>
  <si>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</si>
  <si>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</si>
  <si>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</si>
  <si>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</si>
  <si>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</si>
  <si>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</si>
  <si>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</si>
  <si>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</si>
  <si>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</si>
  <si>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</si>
  <si>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</si>
  <si>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</si>
  <si>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</si>
  <si>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</si>
  <si>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</si>
  <si>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</si>
  <si>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</si>
  <si>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</si>
  <si>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</si>
  <si>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</si>
  <si>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</si>
  <si>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</si>
  <si>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</si>
  <si>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</si>
  <si>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</si>
  <si>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</si>
  <si>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</si>
  <si>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</si>
  <si>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</si>
  <si>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</si>
  <si>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</si>
  <si>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</si>
  <si>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</si>
  <si>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</si>
  <si>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</si>
  <si>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</si>
  <si>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</si>
  <si>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</si>
  <si>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</si>
  <si>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</si>
  <si>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</si>
  <si>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</si>
  <si>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</si>
  <si>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</si>
  <si>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</si>
  <si>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</si>
  <si>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</si>
  <si>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</si>
  <si>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</si>
  <si>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</si>
  <si>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</si>
  <si>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</si>
  <si>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</si>
  <si>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</si>
  <si>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</si>
  <si>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</si>
  <si>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</si>
  <si>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</si>
  <si>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</si>
  <si>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</si>
  <si>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</si>
  <si>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</si>
  <si>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</si>
  <si>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</si>
  <si>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</si>
  <si>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</si>
  <si>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</si>
  <si>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</si>
  <si>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</si>
  <si>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</si>
  <si>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</si>
  <si>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</si>
  <si>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</si>
  <si>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</si>
  <si>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</si>
  <si>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</si>
  <si>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</si>
  <si>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</si>
  <si>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</si>
  <si>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</si>
  <si>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</si>
  <si>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</si>
  <si>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</si>
  <si>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</si>
  <si>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</si>
  <si>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</si>
  <si>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</si>
  <si>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</si>
  <si>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</si>
  <si>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</si>
  <si>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</si>
  <si>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</si>
  <si>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</si>
  <si>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</si>
  <si>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</si>
  <si>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</si>
  <si>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</si>
  <si>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</si>
  <si>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</si>
  <si>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</si>
  <si>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</si>
  <si>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</si>
  <si>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</si>
  <si>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</si>
  <si>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</si>
  <si>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</si>
  <si>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</si>
  <si>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</si>
  <si>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</si>
  <si>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</si>
  <si>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</si>
  <si>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</si>
  <si>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</si>
  <si>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</si>
  <si>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</si>
  <si>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</si>
  <si>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</si>
  <si>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</si>
  <si>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</si>
  <si>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</si>
  <si>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</si>
  <si>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</si>
  <si>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</si>
  <si>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</si>
  <si>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</si>
  <si>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</si>
  <si>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</si>
  <si>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</si>
  <si>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</si>
  <si>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</si>
  <si>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</si>
  <si>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</si>
  <si>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</si>
  <si>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</si>
  <si>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</si>
  <si>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</si>
  <si>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</si>
  <si>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</si>
  <si>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</si>
  <si>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</si>
  <si>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</si>
  <si>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</si>
  <si>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</si>
  <si>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</si>
  <si>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</si>
  <si>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</si>
  <si>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</si>
  <si>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</si>
  <si>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</si>
  <si>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</si>
  <si>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</si>
  <si>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</si>
  <si>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</si>
  <si>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</si>
  <si>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</si>
  <si>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</si>
  <si>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</si>
  <si>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</si>
  <si>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</si>
  <si>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</si>
  <si>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</si>
  <si>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</si>
  <si>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</si>
  <si>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</si>
  <si>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</si>
  <si>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</si>
  <si>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</si>
  <si>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</si>
  <si>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</si>
  <si>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</si>
  <si>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</si>
  <si>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</si>
  <si>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</si>
  <si>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</si>
  <si>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</si>
  <si>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</si>
  <si>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</si>
  <si>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</si>
  <si>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</si>
  <si>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</si>
  <si>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</si>
  <si>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</si>
  <si>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</si>
  <si>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</si>
  <si>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</si>
  <si>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</si>
  <si>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</si>
  <si>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</si>
  <si>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</si>
  <si>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</si>
  <si>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</si>
  <si>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</si>
  <si>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</si>
  <si>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</si>
  <si>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</si>
  <si>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</si>
  <si>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</si>
  <si>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</si>
  <si>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</si>
  <si>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</si>
  <si>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</si>
  <si>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</si>
  <si>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</si>
  <si>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</si>
  <si>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</si>
  <si>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</si>
  <si>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</si>
  <si>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</si>
  <si>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</si>
  <si>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</si>
  <si>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</si>
  <si>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</si>
  <si>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</si>
  <si>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</si>
  <si>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</si>
  <si>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</si>
  <si>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</si>
  <si>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</si>
  <si>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</si>
  <si>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</si>
  <si>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</si>
  <si>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</si>
  <si>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</si>
  <si>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</si>
  <si>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</si>
  <si>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</si>
  <si>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</si>
  <si>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</si>
  <si>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</si>
  <si>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</si>
  <si>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</si>
  <si>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</si>
  <si>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</si>
  <si>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</si>
  <si>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</si>
  <si>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</si>
  <si>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</si>
  <si>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</si>
  <si>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</si>
  <si>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</si>
  <si>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</si>
  <si>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</si>
  <si>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</si>
  <si>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</si>
  <si>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</si>
  <si>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</si>
  <si>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</si>
  <si>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</si>
  <si>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</si>
  <si>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</si>
  <si>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</si>
  <si>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</si>
  <si>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</si>
  <si>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</si>
  <si>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</si>
  <si>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</si>
  <si>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</si>
  <si>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</si>
  <si>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</si>
  <si>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</si>
  <si>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</si>
  <si>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</si>
  <si>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</si>
  <si>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</si>
  <si>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</si>
  <si>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</si>
  <si>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</si>
  <si>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</si>
  <si>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</si>
  <si>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</si>
  <si>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</si>
  <si>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</si>
  <si>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</si>
  <si>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</si>
  <si>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</si>
  <si>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</si>
  <si>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</si>
  <si>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</si>
  <si>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</si>
  <si>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</si>
  <si>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</si>
  <si>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</si>
  <si>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</si>
  <si>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</si>
  <si>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</si>
  <si>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</si>
  <si>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</si>
  <si>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</si>
  <si>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</si>
  <si>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</si>
  <si>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</si>
  <si>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</si>
  <si>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</si>
  <si>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</si>
  <si>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</si>
  <si>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</si>
  <si>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</si>
  <si>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</si>
  <si>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</si>
  <si>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</si>
  <si>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</si>
  <si>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</si>
  <si>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</si>
  <si>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</si>
  <si>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</si>
  <si>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</si>
  <si>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</si>
  <si>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</si>
  <si>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</si>
  <si>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</si>
  <si>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</si>
  <si>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</si>
  <si>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</si>
  <si>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</si>
  <si>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</si>
  <si>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</si>
  <si>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</si>
  <si>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</si>
  <si>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</si>
  <si>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</si>
  <si>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</si>
  <si>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</si>
  <si>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</si>
  <si>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</si>
  <si>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</si>
  <si>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</si>
  <si>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</si>
  <si>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</si>
  <si>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</si>
  <si>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</si>
  <si>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</si>
  <si>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</si>
  <si>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</si>
  <si>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</si>
  <si>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</si>
  <si>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</si>
  <si>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</si>
  <si>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</si>
  <si>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</si>
  <si>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</si>
  <si>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</si>
  <si>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</si>
  <si>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</si>
  <si>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</si>
  <si>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</si>
  <si>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</si>
  <si>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</si>
  <si>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</si>
  <si>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</si>
  <si>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</si>
  <si>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</si>
  <si>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</si>
  <si>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</si>
  <si>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</si>
  <si>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</si>
  <si>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</si>
  <si>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</si>
  <si>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</si>
  <si>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</si>
  <si>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</si>
  <si>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</si>
  <si>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</si>
  <si>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</si>
  <si>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</si>
  <si>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</si>
  <si>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</si>
  <si>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</si>
  <si>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</si>
  <si>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</si>
  <si>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</si>
  <si>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</si>
  <si>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</si>
  <si>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</si>
  <si>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</si>
  <si>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</si>
  <si>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</si>
  <si>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</si>
  <si>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</si>
  <si>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</si>
  <si>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</si>
  <si>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</si>
  <si>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</si>
  <si>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</si>
  <si>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</si>
  <si>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</si>
  <si>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</si>
  <si>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</si>
  <si>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</si>
  <si>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</si>
  <si>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</si>
  <si>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</si>
  <si>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</si>
  <si>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</si>
  <si>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</si>
  <si>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</si>
  <si>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</si>
  <si>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</si>
  <si>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</si>
  <si>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</si>
  <si>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</si>
  <si>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</si>
  <si>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</si>
  <si>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</si>
  <si>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</si>
  <si>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</si>
  <si>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</si>
  <si>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</si>
  <si>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</si>
  <si>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</si>
  <si>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</si>
  <si>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</si>
  <si>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</si>
  <si>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</si>
  <si>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</si>
  <si>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</si>
  <si>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</si>
  <si>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</si>
  <si>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</si>
  <si>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</si>
  <si>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</si>
  <si>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</si>
  <si>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</si>
  <si>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</si>
  <si>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</si>
  <si>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</si>
  <si>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</si>
  <si>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</si>
  <si>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</si>
  <si>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</si>
  <si>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</si>
  <si>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</si>
  <si>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</si>
  <si>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</si>
  <si>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</si>
  <si>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</si>
  <si>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</si>
  <si>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</si>
  <si>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</si>
  <si>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</si>
  <si>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</si>
  <si>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</si>
  <si>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</si>
  <si>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</si>
  <si>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</si>
  <si>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</si>
  <si>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</si>
  <si>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</si>
  <si>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</si>
  <si>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</si>
  <si>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</si>
  <si>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</si>
  <si>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</si>
  <si>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</si>
  <si>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</si>
  <si>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</si>
  <si>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</si>
  <si>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</si>
  <si>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</si>
  <si>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</si>
  <si>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</si>
  <si>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</si>
  <si>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</si>
  <si>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</si>
  <si>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</si>
  <si>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</si>
  <si>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</si>
  <si>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</si>
  <si>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</si>
  <si>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</si>
  <si>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</si>
  <si>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</si>
  <si>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</si>
  <si>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</si>
  <si>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</si>
  <si>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</si>
  <si>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</si>
  <si>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</si>
  <si>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</si>
  <si>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</si>
  <si>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</si>
  <si>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</si>
  <si>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</si>
  <si>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</si>
  <si>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</si>
  <si>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</si>
  <si>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</si>
  <si>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</si>
  <si>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</si>
  <si>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</si>
  <si>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</si>
  <si>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</si>
  <si>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</si>
  <si>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</si>
  <si>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</si>
  <si>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</si>
  <si>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</si>
  <si>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</si>
  <si>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</si>
  <si>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</si>
  <si>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</si>
  <si>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</si>
  <si>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</si>
  <si>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</si>
  <si>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</si>
  <si>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</si>
  <si>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</si>
  <si>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</si>
  <si>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</si>
  <si>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</si>
  <si>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</si>
  <si>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</si>
  <si>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</si>
  <si>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</si>
  <si>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</si>
  <si>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</si>
  <si>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</si>
  <si>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</si>
  <si>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</si>
  <si>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</si>
  <si>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</si>
  <si>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</si>
  <si>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</si>
  <si>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</si>
  <si>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</si>
  <si>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</si>
  <si>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</si>
  <si>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</si>
  <si>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</si>
  <si>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</si>
  <si>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</si>
  <si>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</si>
  <si>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</si>
  <si>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</si>
  <si>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</si>
  <si>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</si>
  <si>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</si>
  <si>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</si>
  <si>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</si>
  <si>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</si>
  <si>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</si>
  <si>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</si>
  <si>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</si>
  <si>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</si>
  <si>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</si>
  <si>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</si>
  <si>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</si>
  <si>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</si>
  <si>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</si>
  <si>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</si>
  <si>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</si>
  <si>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</si>
  <si>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</si>
  <si>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</si>
  <si>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</si>
  <si>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</si>
  <si>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</si>
  <si>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</si>
  <si>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</si>
  <si>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</si>
  <si>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</si>
  <si>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</si>
  <si>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</si>
  <si>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</si>
  <si>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</si>
  <si>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</si>
  <si>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</si>
  <si>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</si>
  <si>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</si>
  <si>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</si>
  <si>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</si>
  <si>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</si>
  <si>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</si>
  <si>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</si>
  <si>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</si>
  <si>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</si>
  <si>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</si>
  <si>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</si>
  <si>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</si>
  <si>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</si>
  <si>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</si>
  <si>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</si>
  <si>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</si>
  <si>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</si>
  <si>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</si>
  <si>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</si>
  <si>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</si>
  <si>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</si>
  <si>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</si>
  <si>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</si>
  <si>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</si>
  <si>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</si>
  <si>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</si>
  <si>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</si>
  <si>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</si>
  <si>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</si>
  <si>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</si>
  <si>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</si>
  <si>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</si>
  <si>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</si>
  <si>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</si>
  <si>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</si>
  <si>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</si>
  <si>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</si>
  <si>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</si>
  <si>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</si>
  <si>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</si>
  <si>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</si>
  <si>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</si>
  <si>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</si>
  <si>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</si>
  <si>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</si>
  <si>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</si>
  <si>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</si>
  <si>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</si>
  <si>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</si>
  <si>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</si>
  <si>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</si>
  <si>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</si>
  <si>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</si>
  <si>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</si>
  <si>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</si>
  <si>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</si>
  <si>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</si>
  <si>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</si>
  <si>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</si>
  <si>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</si>
  <si>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</si>
  <si>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</si>
  <si>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</si>
  <si>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</si>
  <si>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</si>
  <si>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</si>
  <si>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</si>
  <si>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</si>
  <si>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</si>
  <si>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</si>
  <si>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</si>
  <si>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</si>
  <si>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</si>
  <si>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</si>
  <si>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</si>
  <si>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</si>
  <si>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</si>
  <si>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</si>
  <si>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</si>
  <si>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</si>
  <si>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</si>
  <si>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</si>
  <si>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</si>
  <si>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</si>
  <si>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</si>
  <si>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</si>
  <si>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</si>
  <si>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</si>
  <si>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</si>
  <si>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</si>
  <si>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</si>
  <si>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</si>
  <si>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</si>
  <si>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</si>
  <si>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</si>
  <si>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</si>
  <si>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</si>
  <si>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</si>
  <si>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</si>
  <si>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</si>
  <si>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</si>
  <si>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</si>
  <si>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</si>
  <si>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</si>
  <si>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</si>
  <si>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</si>
  <si>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</si>
  <si>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</si>
  <si>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</si>
  <si>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</si>
  <si>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</si>
  <si>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</si>
  <si>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</si>
  <si>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</si>
  <si>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</si>
  <si>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</si>
  <si>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</si>
  <si>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</si>
  <si>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</si>
  <si>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</si>
  <si>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</si>
  <si>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</si>
  <si>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</si>
  <si>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</si>
  <si>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</si>
  <si>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</si>
  <si>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</si>
  <si>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</si>
  <si>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</si>
  <si>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</si>
  <si>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</si>
  <si>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</si>
  <si>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</si>
  <si>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</si>
  <si>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</si>
  <si>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</si>
  <si>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</si>
  <si>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</si>
  <si>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</si>
  <si>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</si>
  <si>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</si>
  <si>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</si>
  <si>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</si>
  <si>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</si>
  <si>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</si>
  <si>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</si>
  <si>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</si>
  <si>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</si>
  <si>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</si>
  <si>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</si>
  <si>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</si>
  <si>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</si>
  <si>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</si>
  <si>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</si>
  <si>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</si>
  <si>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</si>
  <si>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</si>
  <si>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</si>
  <si>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</si>
  <si>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</si>
  <si>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</si>
  <si>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</si>
  <si>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</si>
  <si>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</si>
  <si>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</si>
  <si>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</si>
  <si>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</si>
  <si>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</si>
  <si>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</si>
  <si>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</si>
  <si>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</si>
  <si>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</si>
  <si>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</si>
  <si>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</si>
  <si>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</si>
  <si>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</si>
  <si>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</si>
  <si>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</si>
  <si>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</si>
  <si>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</si>
  <si>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</si>
  <si>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</si>
  <si>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</si>
  <si>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</si>
  <si>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</si>
  <si>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</si>
  <si>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</si>
  <si>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</si>
  <si>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</si>
  <si>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</si>
  <si>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</si>
  <si>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</si>
  <si>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</si>
  <si>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</si>
  <si>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</si>
  <si>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</si>
  <si>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</si>
  <si>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</si>
  <si>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</si>
  <si>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</si>
  <si>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</si>
  <si>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</si>
  <si>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</si>
  <si>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</si>
  <si>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</si>
  <si>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</si>
  <si>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</si>
  <si>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</si>
  <si>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</si>
  <si>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</si>
  <si>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</si>
  <si>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</si>
  <si>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</si>
  <si>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</si>
  <si>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</si>
  <si>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</si>
  <si>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</si>
  <si>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</si>
  <si>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</si>
  <si>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</si>
  <si>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</si>
  <si>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</si>
  <si>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</si>
  <si>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</si>
  <si>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</si>
  <si>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</si>
  <si>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</si>
  <si>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</si>
  <si>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</si>
  <si>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</si>
  <si>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</si>
  <si>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</si>
  <si>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</si>
  <si>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</si>
  <si>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</si>
  <si>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</si>
  <si>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</si>
  <si>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</si>
  <si>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</si>
  <si>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</si>
  <si>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</si>
  <si>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</si>
  <si>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</si>
  <si>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</si>
  <si>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</si>
  <si>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</si>
  <si>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</si>
  <si>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</si>
  <si>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</si>
  <si>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</si>
  <si>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</si>
  <si>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</si>
  <si>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</si>
  <si>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</si>
  <si>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</si>
  <si>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</si>
  <si>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</si>
  <si>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</si>
  <si>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</si>
  <si>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</si>
  <si>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</si>
  <si>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</si>
  <si>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</si>
  <si>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</si>
  <si>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</si>
  <si>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</si>
  <si>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</si>
  <si>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</si>
  <si>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</si>
  <si>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</si>
  <si>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</si>
  <si>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</si>
  <si>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</si>
  <si>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</si>
  <si>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</si>
  <si>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</si>
  <si>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</si>
  <si>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</si>
  <si>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</si>
  <si>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</si>
  <si>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</si>
  <si>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</si>
  <si>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</si>
  <si>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</si>
  <si>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</si>
  <si>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</si>
  <si>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</si>
  <si>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</si>
  <si>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</si>
  <si>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</si>
  <si>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</si>
  <si>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</si>
  <si>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</si>
  <si>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</si>
  <si>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</si>
  <si>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</si>
  <si>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</si>
  <si>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</si>
  <si>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</si>
  <si>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</si>
  <si>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</si>
  <si>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</si>
  <si>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</si>
  <si>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</si>
  <si>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</si>
  <si>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</si>
  <si>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</si>
  <si>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</si>
  <si>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</si>
  <si>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</si>
  <si>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</si>
  <si>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</si>
  <si>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</si>
  <si>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</si>
  <si>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</si>
  <si>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</si>
  <si>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</si>
  <si>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</si>
  <si>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</si>
  <si>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</si>
  <si>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</si>
  <si>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</si>
  <si>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</si>
  <si>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</si>
  <si>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</si>
  <si>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</si>
  <si>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</si>
  <si>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</si>
  <si>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</si>
  <si>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</si>
  <si>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</si>
  <si>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</si>
  <si>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</si>
  <si>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</si>
  <si>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</si>
  <si>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</si>
  <si>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</si>
  <si>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</si>
  <si>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</si>
  <si>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</si>
  <si>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</si>
  <si>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</si>
  <si>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</si>
  <si>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</si>
  <si>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</si>
  <si>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</si>
  <si>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</si>
  <si>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</si>
  <si>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</si>
  <si>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</si>
  <si>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</si>
  <si>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</si>
  <si>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</si>
  <si>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</si>
  <si>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</si>
  <si>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</si>
  <si>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</si>
  <si>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</si>
  <si>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</si>
  <si>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</si>
  <si>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</si>
  <si>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</si>
  <si>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</si>
  <si>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</si>
  <si>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</si>
  <si>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</si>
  <si>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</si>
  <si>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</si>
  <si>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</si>
  <si>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</si>
  <si>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</si>
  <si>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</si>
  <si>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</si>
  <si>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</si>
  <si>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</si>
  <si>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</si>
  <si>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</si>
  <si>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</si>
  <si>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</si>
  <si>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</si>
  <si>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</si>
  <si>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</si>
  <si>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</si>
  <si>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</si>
  <si>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</si>
  <si>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</si>
  <si>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</si>
  <si>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</si>
  <si>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</si>
  <si>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</si>
  <si>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</si>
  <si>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</si>
  <si>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</si>
  <si>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</si>
  <si>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</si>
  <si>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</si>
  <si>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</si>
  <si>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</si>
  <si>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</si>
  <si>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</si>
  <si>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</si>
  <si>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</si>
  <si>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</si>
  <si>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</si>
  <si>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</si>
  <si>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</si>
  <si>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</si>
  <si>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</si>
  <si>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</si>
  <si>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</si>
  <si>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</si>
  <si>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</si>
  <si>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</si>
  <si>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</si>
  <si>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</si>
  <si>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</si>
  <si>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</si>
  <si>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</si>
  <si>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</si>
  <si>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</si>
  <si>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</si>
  <si>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</si>
  <si>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</si>
  <si>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</si>
  <si>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</si>
  <si>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</si>
  <si>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</si>
  <si>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</si>
  <si>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</si>
  <si>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</si>
  <si>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</si>
  <si>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</si>
  <si>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</si>
  <si>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</si>
  <si>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</si>
  <si>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</si>
  <si>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</si>
  <si>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</si>
  <si>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</si>
  <si>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</si>
  <si>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</si>
  <si>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</si>
  <si>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</si>
  <si>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</si>
  <si>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</si>
  <si>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</si>
  <si>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</si>
  <si>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</si>
  <si>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</si>
  <si>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</si>
  <si>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</si>
  <si>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</si>
  <si>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</si>
  <si>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</si>
  <si>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</si>
  <si>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</si>
  <si>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</si>
  <si>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</si>
  <si>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</si>
  <si>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</si>
  <si>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</si>
  <si>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</si>
  <si>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</si>
  <si>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</si>
  <si>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</si>
  <si>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</si>
  <si>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</si>
  <si>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</si>
  <si>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</si>
  <si>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</si>
  <si>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</si>
  <si>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</si>
  <si>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</si>
  <si>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</si>
  <si>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</si>
  <si>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</si>
  <si>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</si>
  <si>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</si>
  <si>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</si>
  <si>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</si>
  <si>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</si>
  <si>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</si>
  <si>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</si>
  <si>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</si>
  <si>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</si>
  <si>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</si>
  <si>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</si>
  <si>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</si>
  <si>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</si>
  <si>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</si>
  <si>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</si>
  <si>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</si>
  <si>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</si>
  <si>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</si>
  <si>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</si>
  <si>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</si>
  <si>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</si>
  <si>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</si>
  <si>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</si>
  <si>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</si>
  <si>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</si>
  <si>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</si>
  <si>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</si>
  <si>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</si>
  <si>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</si>
  <si>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</si>
  <si>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</si>
  <si>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</si>
  <si>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</si>
  <si>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</si>
  <si>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</si>
  <si>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</si>
  <si>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</si>
  <si>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</si>
  <si>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</si>
  <si>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</si>
  <si>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</si>
  <si>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</si>
  <si>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</si>
  <si>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</si>
  <si>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</si>
  <si>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</si>
  <si>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</si>
  <si>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</si>
  <si>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</si>
  <si>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</si>
  <si>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</si>
  <si>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</si>
  <si>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</si>
  <si>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</si>
  <si>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</si>
  <si>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</si>
  <si>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</si>
  <si>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</si>
  <si>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</si>
  <si>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</si>
  <si>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</si>
  <si>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</si>
  <si>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</si>
  <si>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</si>
  <si>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</si>
  <si>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</si>
  <si>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</si>
  <si>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</si>
  <si>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</si>
  <si>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</si>
  <si>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</si>
  <si>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</si>
  <si>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</si>
  <si>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</si>
  <si>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</si>
  <si>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</si>
  <si>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</si>
  <si>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</si>
  <si>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</si>
  <si>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</si>
  <si>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</si>
  <si>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</si>
  <si>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</si>
  <si>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</si>
  <si>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</si>
  <si>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</si>
  <si>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</si>
  <si>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</si>
  <si>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</si>
  <si>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</si>
  <si>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</si>
  <si>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</si>
  <si>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</si>
  <si>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</si>
  <si>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</si>
  <si>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</si>
  <si>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</si>
  <si>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</si>
  <si>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</si>
  <si>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</si>
  <si>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</si>
  <si>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</si>
  <si>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</si>
  <si>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</si>
  <si>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</si>
  <si>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</si>
  <si>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</si>
  <si>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</si>
  <si>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</si>
  <si>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</si>
  <si>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</si>
  <si>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</si>
  <si>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</si>
  <si>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</si>
  <si>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</si>
  <si>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</si>
  <si>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</si>
  <si>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</si>
  <si>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</si>
  <si>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</si>
  <si>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</si>
  <si>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</si>
  <si>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</si>
  <si>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</si>
  <si>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</si>
  <si>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</si>
  <si>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</si>
  <si>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</si>
  <si>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</si>
  <si>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</si>
  <si>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</si>
  <si>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</si>
  <si>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</si>
  <si>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</si>
  <si>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</si>
  <si>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</si>
  <si>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</si>
  <si>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</si>
  <si>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</si>
  <si>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</si>
  <si>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</si>
  <si>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</si>
  <si>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</si>
  <si>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</si>
  <si>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</si>
  <si>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</si>
  <si>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</si>
  <si>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</si>
  <si>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</si>
  <si>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</si>
  <si>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</si>
  <si>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</si>
  <si>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</si>
  <si>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</si>
  <si>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</si>
  <si>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</si>
  <si>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</si>
  <si>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</si>
  <si>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</si>
  <si>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</si>
  <si>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</si>
  <si>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</si>
  <si>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</si>
  <si>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</si>
  <si>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</si>
  <si>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</si>
  <si>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</si>
  <si>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</si>
  <si>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</si>
  <si>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</si>
  <si>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</si>
  <si>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</si>
  <si>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</si>
  <si>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</si>
  <si>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</si>
  <si>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</si>
  <si>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</si>
  <si>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</si>
  <si>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</si>
  <si>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</si>
  <si>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</si>
  <si>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</si>
  <si>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</si>
  <si>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</si>
  <si>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</si>
  <si>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</si>
  <si>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</si>
  <si>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</si>
  <si>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</si>
  <si>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</si>
  <si>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</si>
  <si>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</si>
  <si>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</si>
  <si>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</si>
  <si>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</si>
  <si>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</si>
  <si>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</si>
  <si>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</si>
  <si>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</si>
  <si>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</si>
  <si>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</si>
  <si>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</si>
  <si>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</si>
  <si>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</si>
  <si>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</si>
  <si>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</si>
  <si>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</si>
  <si>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</si>
  <si>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</si>
  <si>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</si>
  <si>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</si>
  <si>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</si>
  <si>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</si>
  <si>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</si>
  <si>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</si>
  <si>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</si>
  <si>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</si>
  <si>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</si>
  <si>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</si>
  <si>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</si>
  <si>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</si>
  <si>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</si>
  <si>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</si>
  <si>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</si>
  <si>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</si>
  <si>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</si>
  <si>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</si>
  <si>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</si>
  <si>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</si>
  <si>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</si>
  <si>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</si>
  <si>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</si>
  <si>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</si>
  <si>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</si>
  <si>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</si>
  <si>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</si>
  <si>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</si>
  <si>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</si>
  <si>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</si>
  <si>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</si>
  <si>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</si>
  <si>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</si>
  <si>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</si>
  <si>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</si>
  <si>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</si>
  <si>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</si>
  <si>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</si>
  <si>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</si>
  <si>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</si>
  <si>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</si>
  <si>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</si>
  <si>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</si>
  <si>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</si>
  <si>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</si>
  <si>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</si>
  <si>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</si>
  <si>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</si>
  <si>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</si>
  <si>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</si>
  <si>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</si>
  <si>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</si>
  <si>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</si>
  <si>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</si>
  <si>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</si>
  <si>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</si>
  <si>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</si>
  <si>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</si>
  <si>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</si>
  <si>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</si>
  <si>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</si>
  <si>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</si>
  <si>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</si>
  <si>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</si>
  <si>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</si>
  <si>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</si>
  <si>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</si>
  <si>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</si>
  <si>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</si>
  <si>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</si>
  <si>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</si>
  <si>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</si>
  <si>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</si>
  <si>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</si>
  <si>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</si>
  <si>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</si>
  <si>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</si>
  <si>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</si>
  <si>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</si>
  <si>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</si>
  <si>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</si>
  <si>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</si>
  <si>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</si>
  <si>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</si>
  <si>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</si>
  <si>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</si>
  <si>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</si>
  <si>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</si>
  <si>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</si>
  <si>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</si>
  <si>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</si>
  <si>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</si>
  <si>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</si>
  <si>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</si>
  <si>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</si>
  <si>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</si>
  <si>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</si>
  <si>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</si>
  <si>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</si>
  <si>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</si>
  <si>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</si>
  <si>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</si>
  <si>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</si>
  <si>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</si>
  <si>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</si>
  <si>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</si>
  <si>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</si>
  <si>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</si>
  <si>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</si>
  <si>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</si>
  <si>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</si>
  <si>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</si>
  <si>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</si>
  <si>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</si>
  <si>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</si>
  <si>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</si>
  <si>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</si>
  <si>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</si>
  <si>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</si>
  <si>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</si>
  <si>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</si>
  <si>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</si>
  <si>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</si>
  <si>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</si>
  <si>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</si>
  <si>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</si>
  <si>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</si>
  <si>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</si>
  <si>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</si>
  <si>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</si>
  <si>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</si>
  <si>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</si>
  <si>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</si>
  <si>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</si>
  <si>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</si>
  <si>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</si>
  <si>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</si>
  <si>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</si>
  <si>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</si>
  <si>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</si>
  <si>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</si>
  <si>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</si>
  <si>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</si>
  <si>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</si>
  <si>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</si>
  <si>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</si>
  <si>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</si>
  <si>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</si>
  <si>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</si>
  <si>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</si>
  <si>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</si>
  <si>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</si>
  <si>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</si>
  <si>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</si>
  <si>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</si>
  <si>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</si>
  <si>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</si>
  <si>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</si>
  <si>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</si>
  <si>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</si>
  <si>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</si>
  <si>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</si>
  <si>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</si>
  <si>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</si>
  <si>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</si>
  <si>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</si>
  <si>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</si>
  <si>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</si>
  <si>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</si>
  <si>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</si>
  <si>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</si>
  <si>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</si>
  <si>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</si>
  <si>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</si>
  <si>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</si>
  <si>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</si>
  <si>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</si>
  <si>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</si>
  <si>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</si>
  <si>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</si>
  <si>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</si>
  <si>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</si>
  <si>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</si>
  <si>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</si>
  <si>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</si>
  <si>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</si>
  <si>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</si>
  <si>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</si>
  <si>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</si>
  <si>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</si>
  <si>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</si>
  <si>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</si>
  <si>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</si>
  <si>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</si>
  <si>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</si>
  <si>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</si>
  <si>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</si>
  <si>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</si>
  <si>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</si>
  <si>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</si>
  <si>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</si>
  <si>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</si>
  <si>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</si>
  <si>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</si>
  <si>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</si>
  <si>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</si>
  <si>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</si>
  <si>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</si>
  <si>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</si>
  <si>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</si>
  <si>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</si>
  <si>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</si>
  <si>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</si>
  <si>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</si>
  <si>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</si>
  <si>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</si>
  <si>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</si>
  <si>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</si>
  <si>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</si>
  <si>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</si>
  <si>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</si>
  <si>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</si>
  <si>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</si>
  <si>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</si>
  <si>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</si>
  <si>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</si>
  <si>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</si>
  <si>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</si>
  <si>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</si>
  <si>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</si>
  <si>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</si>
  <si>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</si>
  <si>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</si>
  <si>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</si>
  <si>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</si>
  <si>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</si>
  <si>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</si>
  <si>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</si>
  <si>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</si>
  <si>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</si>
  <si>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</si>
  <si>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</si>
  <si>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</si>
  <si>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</si>
  <si>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</si>
  <si>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</si>
  <si>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</si>
  <si>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</si>
  <si>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</si>
  <si>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</si>
  <si>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</si>
  <si>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</si>
  <si>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</si>
  <si>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</si>
  <si>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</si>
  <si>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</si>
  <si>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</si>
  <si>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</si>
  <si>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</si>
  <si>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</si>
  <si>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</si>
  <si>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</si>
  <si>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</si>
  <si>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</si>
  <si>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</si>
  <si>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</si>
  <si>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</si>
  <si>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</si>
  <si>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</si>
  <si>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</si>
  <si>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</si>
  <si>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</si>
  <si>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</si>
  <si>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</si>
  <si>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</si>
  <si>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</si>
  <si>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</si>
  <si>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</si>
  <si>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</si>
  <si>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</si>
  <si>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</si>
  <si>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</si>
  <si>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</si>
  <si>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</si>
  <si>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</si>
  <si>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</si>
  <si>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</si>
  <si>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</si>
  <si>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</si>
  <si>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</si>
  <si>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</si>
  <si>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</si>
  <si>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</si>
  <si>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</si>
  <si>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</si>
  <si>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</si>
  <si>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</si>
  <si>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</si>
  <si>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</si>
  <si>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</si>
  <si>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</si>
  <si>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</si>
  <si>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</si>
  <si>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</si>
  <si>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</si>
  <si>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</si>
  <si>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</si>
  <si>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</si>
  <si>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</si>
  <si>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</si>
  <si>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</si>
  <si>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</si>
  <si>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</si>
  <si>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</si>
  <si>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</si>
  <si>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</si>
  <si>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</si>
  <si>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</si>
  <si>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</si>
  <si>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</si>
  <si>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</si>
  <si>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</si>
  <si>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</si>
  <si>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</si>
  <si>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</si>
  <si>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</si>
  <si>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</si>
  <si>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</si>
  <si>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</si>
  <si>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</si>
  <si>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</si>
  <si>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</si>
  <si>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</si>
  <si>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</si>
  <si>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</si>
  <si>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</si>
  <si>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</si>
  <si>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</si>
  <si>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</si>
  <si>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</si>
  <si>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</si>
  <si>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</si>
  <si>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</si>
  <si>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</si>
  <si>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</si>
  <si>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</si>
  <si>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</si>
  <si>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</si>
  <si>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</si>
  <si>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</si>
  <si>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</si>
  <si>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</si>
  <si>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</si>
  <si>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</si>
  <si>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</si>
  <si>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</si>
  <si>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</si>
  <si>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</si>
  <si>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</si>
  <si>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</si>
  <si>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</si>
  <si>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</si>
  <si>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</si>
  <si>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</si>
  <si>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</si>
  <si>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</si>
  <si>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</si>
  <si>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</si>
  <si>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</si>
  <si>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</si>
  <si>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</si>
  <si>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</si>
  <si>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</si>
  <si>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</si>
  <si>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</si>
  <si>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</si>
  <si>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</si>
  <si>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</si>
  <si>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</si>
  <si>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</si>
  <si>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</si>
  <si>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</si>
  <si>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</si>
  <si>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</si>
  <si>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</si>
  <si>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</si>
  <si>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</si>
  <si>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</si>
  <si>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</si>
  <si>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</si>
  <si>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</si>
  <si>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</si>
  <si>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</si>
  <si>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</si>
  <si>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</si>
  <si>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</si>
  <si>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</si>
  <si>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</si>
  <si>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</si>
  <si>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</si>
  <si>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</si>
  <si>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</si>
  <si>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</si>
  <si>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</si>
  <si>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</si>
  <si>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</si>
  <si>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</si>
  <si>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</si>
  <si>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</si>
  <si>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</si>
  <si>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</si>
  <si>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</si>
  <si>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</si>
  <si>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</si>
  <si>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</si>
  <si>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</si>
  <si>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</si>
  <si>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</si>
  <si>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</si>
  <si>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</si>
  <si>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</si>
  <si>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</si>
  <si>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</si>
  <si>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</si>
  <si>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</si>
  <si>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</si>
  <si>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</si>
  <si>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</si>
  <si>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</si>
  <si>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</si>
  <si>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</si>
  <si>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</si>
  <si>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</si>
  <si>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</si>
  <si>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</si>
  <si>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</si>
  <si>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</si>
  <si>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</si>
  <si>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</si>
  <si>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</si>
  <si>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</si>
  <si>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</si>
  <si>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</si>
  <si>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</si>
  <si>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</si>
  <si>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</si>
  <si>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</si>
  <si>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</si>
  <si>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</si>
  <si>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</si>
  <si>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</si>
  <si>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</si>
  <si>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</si>
  <si>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</si>
  <si>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</si>
  <si>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</si>
  <si>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</si>
  <si>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</si>
  <si>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</si>
  <si>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</si>
  <si>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</si>
  <si>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</si>
  <si>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</si>
  <si>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</si>
  <si>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</si>
  <si>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</si>
  <si>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</si>
  <si>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</si>
  <si>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</si>
  <si>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</si>
  <si>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</si>
  <si>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</si>
  <si>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</si>
  <si>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</si>
  <si>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</si>
  <si>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</si>
  <si>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</si>
  <si>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</si>
  <si>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</si>
  <si>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</si>
  <si>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</si>
  <si>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</si>
  <si>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</si>
  <si>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</si>
  <si>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</si>
  <si>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</si>
  <si>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</si>
  <si>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</si>
  <si>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</si>
  <si>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</si>
  <si>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</si>
  <si>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</si>
  <si>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</si>
  <si>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</si>
  <si>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</si>
  <si>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</si>
  <si>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</si>
  <si>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</si>
  <si>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</si>
  <si>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</si>
  <si>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</si>
  <si>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</si>
  <si>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</si>
  <si>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</si>
  <si>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</si>
  <si>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</si>
  <si>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</si>
  <si>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</si>
  <si>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</si>
  <si>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</si>
  <si>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</si>
  <si>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</si>
  <si>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</si>
  <si>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</si>
  <si>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</si>
  <si>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</si>
  <si>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</si>
  <si>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</si>
  <si>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</si>
  <si>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</si>
  <si>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</si>
  <si>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</si>
  <si>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</si>
  <si>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</si>
  <si>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</si>
  <si>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</si>
  <si>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</si>
  <si>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</si>
  <si>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</si>
  <si>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</si>
  <si>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</si>
  <si>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</si>
  <si>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</si>
  <si>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</si>
  <si>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</si>
  <si>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</si>
  <si>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</si>
  <si>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</si>
  <si>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</si>
  <si>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</si>
  <si>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</si>
  <si>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</si>
  <si>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</si>
  <si>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</si>
  <si>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</si>
  <si>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</si>
  <si>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</si>
  <si>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</si>
  <si>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</si>
  <si>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</si>
  <si>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</si>
  <si>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</si>
  <si>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</si>
  <si>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</si>
  <si>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</si>
  <si>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</si>
  <si>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</si>
  <si>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</si>
  <si>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</si>
  <si>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</si>
  <si>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</si>
  <si>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</si>
  <si>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</si>
  <si>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</si>
  <si>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</si>
  <si>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</si>
  <si>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</si>
  <si>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</si>
  <si>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</si>
  <si>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</si>
  <si>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</si>
  <si>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</si>
  <si>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</si>
  <si>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</si>
  <si>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</si>
  <si>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</si>
  <si>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</si>
  <si>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</si>
  <si>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</si>
  <si>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</si>
  <si>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</si>
  <si>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</si>
  <si>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</si>
  <si>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</si>
  <si>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</si>
  <si>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</si>
  <si>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</si>
  <si>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</si>
  <si>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</si>
  <si>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</si>
  <si>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</si>
  <si>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</si>
  <si>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</si>
  <si>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</si>
  <si>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</si>
  <si>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</si>
  <si>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</si>
  <si>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</si>
  <si>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</si>
  <si>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</si>
  <si>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</si>
  <si>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</si>
  <si>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</si>
  <si>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</si>
  <si>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</si>
  <si>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</si>
  <si>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</si>
  <si>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</si>
  <si>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</si>
  <si>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</si>
  <si>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</si>
  <si>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</si>
  <si>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</si>
  <si>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</si>
  <si>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</si>
  <si>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</si>
  <si>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</si>
  <si>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</si>
  <si>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</si>
  <si>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</si>
  <si>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</si>
  <si>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</si>
  <si>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</si>
  <si>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</si>
  <si>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</si>
  <si>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</si>
  <si>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</si>
  <si>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</si>
  <si>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</si>
  <si>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</si>
  <si>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</si>
  <si>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</si>
  <si>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</si>
  <si>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</si>
  <si>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</si>
  <si>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</si>
  <si>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</si>
  <si>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</si>
  <si>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</si>
  <si>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</si>
  <si>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</si>
  <si>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</si>
  <si>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</si>
  <si>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</si>
  <si>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</si>
  <si>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</si>
  <si>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</si>
  <si>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</si>
  <si>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</si>
  <si>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</si>
  <si>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</si>
  <si>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</si>
  <si>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</si>
  <si>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</si>
  <si>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</si>
  <si>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</si>
  <si>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</si>
  <si>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</si>
  <si>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</si>
  <si>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</si>
  <si>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</si>
  <si>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</si>
  <si>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</si>
  <si>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</si>
  <si>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</si>
  <si>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</si>
  <si>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</si>
  <si>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</si>
  <si>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</si>
  <si>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</si>
  <si>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</si>
  <si>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</si>
  <si>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</si>
  <si>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</si>
  <si>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</si>
  <si>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</si>
  <si>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</si>
  <si>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</si>
  <si>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</si>
  <si>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</si>
  <si>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</si>
  <si>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</si>
  <si>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</si>
  <si>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</si>
  <si>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</si>
  <si>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</si>
  <si>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</si>
  <si>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</si>
  <si>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</si>
  <si>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</si>
  <si>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</si>
  <si>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</si>
  <si>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</si>
  <si>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</si>
  <si>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</si>
  <si>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</si>
  <si>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</si>
  <si>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</si>
  <si>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</si>
  <si>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</si>
  <si>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</si>
  <si>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</si>
  <si>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</si>
  <si>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</si>
  <si>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</si>
  <si>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</si>
  <si>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</si>
  <si>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</si>
  <si>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</si>
  <si>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</si>
  <si>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</si>
  <si>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</si>
  <si>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</si>
  <si>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</si>
  <si>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</si>
  <si>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</si>
  <si>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</si>
  <si>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</si>
  <si>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</si>
  <si>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</si>
  <si>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</si>
  <si>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</si>
  <si>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</si>
  <si>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</si>
  <si>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</si>
  <si>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</si>
  <si>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</si>
  <si>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</si>
  <si>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</si>
  <si>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</si>
  <si>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</si>
  <si>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</si>
  <si>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</si>
  <si>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</si>
  <si>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</si>
  <si>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</si>
  <si>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</si>
  <si>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</si>
  <si>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</si>
  <si>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</si>
  <si>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</si>
  <si>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</si>
  <si>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</si>
  <si>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</si>
  <si>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</si>
  <si>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</si>
  <si>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</si>
  <si>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</si>
  <si>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</si>
  <si>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</si>
  <si>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</si>
  <si>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</si>
  <si>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</si>
  <si>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</si>
  <si>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</si>
  <si>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</si>
  <si>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</si>
  <si>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</si>
  <si>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</si>
  <si>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</si>
  <si>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</si>
  <si>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</si>
  <si>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</si>
  <si>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</si>
  <si>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</si>
  <si>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</si>
  <si>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</si>
  <si>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</si>
  <si>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</si>
  <si>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</si>
  <si>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</si>
  <si>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</si>
  <si>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</si>
  <si>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</si>
  <si>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</si>
  <si>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</si>
  <si>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</si>
  <si>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</si>
  <si>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</si>
  <si>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</si>
  <si>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</si>
  <si>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</si>
  <si>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</si>
  <si>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</si>
  <si>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</si>
  <si>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</si>
  <si>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</si>
  <si>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</si>
  <si>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</si>
  <si>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</si>
  <si>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</si>
  <si>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</si>
  <si>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</si>
  <si>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</si>
  <si>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</si>
  <si>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</si>
  <si>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</si>
  <si>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</si>
  <si>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</si>
  <si>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</si>
  <si>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</si>
  <si>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</si>
  <si>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</si>
  <si>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</si>
  <si>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</si>
  <si>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</si>
  <si>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</si>
  <si>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</si>
  <si>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</si>
  <si>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</si>
  <si>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</si>
  <si>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</si>
  <si>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</si>
  <si>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</si>
  <si>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</si>
  <si>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</si>
  <si>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</si>
  <si>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</si>
  <si>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</si>
  <si>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</si>
  <si>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</si>
  <si>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</si>
  <si>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</si>
  <si>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</si>
  <si>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</si>
  <si>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</si>
  <si>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</si>
  <si>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</si>
  <si>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</si>
  <si>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</si>
  <si>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</si>
  <si>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</si>
  <si>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</si>
  <si>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</si>
  <si>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</si>
  <si>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</si>
  <si>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</si>
  <si>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</si>
  <si>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</si>
  <si>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</si>
  <si>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</si>
  <si>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</si>
  <si>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</si>
  <si>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</si>
  <si>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</si>
  <si>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</si>
  <si>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</si>
  <si>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</si>
  <si>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</si>
  <si>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</si>
  <si>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</si>
  <si>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</si>
  <si>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</si>
  <si>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</si>
  <si>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</si>
  <si>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</si>
  <si>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</si>
  <si>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</si>
  <si>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</si>
  <si>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</si>
  <si>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</si>
  <si>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</si>
  <si>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</si>
  <si>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</si>
  <si>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</si>
  <si>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</si>
  <si>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</si>
  <si>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</si>
  <si>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</si>
  <si>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</si>
  <si>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</si>
  <si>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</si>
  <si>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</si>
  <si>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</si>
  <si>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</si>
  <si>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</si>
  <si>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</si>
  <si>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</si>
  <si>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</si>
  <si>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</si>
  <si>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</si>
  <si>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</si>
  <si>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</si>
  <si>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</si>
  <si>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</si>
  <si>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</si>
  <si>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</si>
  <si>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</si>
  <si>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</si>
  <si>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</si>
  <si>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</si>
  <si>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</si>
  <si>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</si>
  <si>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</si>
  <si>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</si>
  <si>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</si>
  <si>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</si>
  <si>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</si>
  <si>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</si>
  <si>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</si>
  <si>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</si>
  <si>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</si>
  <si>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</si>
  <si>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</si>
  <si>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</si>
  <si>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</si>
  <si>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</si>
  <si>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</si>
  <si>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</si>
  <si>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</si>
  <si>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</si>
  <si>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</si>
  <si>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</si>
  <si>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</si>
  <si>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</si>
  <si>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</si>
  <si>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</si>
  <si>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</si>
  <si>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</si>
  <si>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</si>
  <si>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</si>
  <si>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</si>
  <si>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</si>
  <si>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</si>
  <si>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</si>
  <si>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</si>
  <si>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</si>
  <si>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</si>
  <si>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</si>
  <si>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</si>
  <si>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</si>
  <si>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</si>
  <si>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</si>
  <si>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</si>
  <si>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</si>
  <si>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</si>
  <si>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</si>
  <si>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</si>
  <si>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</si>
  <si>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</si>
  <si>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</si>
  <si>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</si>
  <si>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</si>
  <si>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</si>
  <si>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</si>
  <si>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</si>
  <si>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</si>
  <si>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</si>
  <si>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</si>
  <si>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</si>
  <si>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</si>
  <si>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</si>
  <si>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</si>
  <si>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</si>
  <si>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</si>
  <si>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</si>
  <si>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</si>
  <si>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</si>
  <si>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</si>
  <si>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</si>
  <si>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</si>
  <si>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</si>
  <si>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</si>
  <si>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</si>
  <si>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</si>
  <si>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</si>
  <si>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</si>
  <si>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</si>
  <si>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</si>
  <si>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</si>
  <si>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</si>
  <si>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</si>
  <si>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</si>
  <si>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</si>
  <si>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</si>
  <si>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</si>
  <si>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</si>
  <si>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</si>
  <si>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</si>
  <si>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</si>
  <si>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</si>
  <si>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</si>
  <si>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</si>
  <si>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</si>
  <si>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</si>
  <si>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</si>
  <si>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</si>
  <si>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</si>
  <si>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</si>
  <si>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</si>
  <si>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</si>
  <si>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</si>
  <si>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</si>
  <si>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</si>
  <si>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</si>
  <si>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</si>
  <si>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</si>
  <si>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</si>
  <si>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</si>
  <si>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</si>
  <si>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</si>
  <si>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</si>
  <si>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</si>
  <si>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</si>
  <si>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</si>
  <si>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</si>
  <si>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</si>
  <si>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</si>
  <si>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</si>
  <si>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</si>
  <si>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</si>
  <si>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</si>
  <si>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</si>
  <si>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</si>
  <si>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</si>
  <si>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</si>
  <si>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</si>
  <si>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</si>
  <si>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</si>
  <si>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</si>
  <si>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</si>
  <si>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</si>
  <si>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</si>
  <si>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</si>
  <si>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</si>
  <si>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</si>
  <si>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</si>
  <si>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</si>
  <si>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</si>
  <si>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</si>
  <si>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</si>
  <si>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</si>
  <si>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</si>
  <si>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</si>
  <si>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</si>
  <si>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</si>
  <si>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</si>
  <si>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</si>
  <si>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</si>
  <si>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</si>
  <si>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</si>
  <si>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</si>
  <si>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</si>
  <si>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</si>
  <si>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</si>
  <si>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</si>
  <si>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</si>
  <si>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</si>
  <si>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</si>
  <si>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</si>
  <si>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</si>
  <si>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</si>
  <si>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</si>
  <si>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</si>
  <si>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</si>
  <si>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</si>
  <si>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</si>
  <si>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</si>
  <si>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</si>
  <si>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</si>
  <si>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</si>
  <si>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</si>
  <si>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</si>
  <si>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</si>
  <si>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</si>
  <si>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</si>
  <si>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</si>
  <si>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</si>
  <si>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</si>
  <si>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</si>
  <si>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</si>
  <si>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</si>
  <si>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</si>
  <si>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</si>
  <si>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</si>
  <si>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</si>
  <si>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</si>
  <si>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</si>
  <si>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</si>
  <si>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</si>
  <si>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</si>
  <si>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</si>
  <si>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</si>
  <si>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</si>
  <si>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</si>
  <si>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</si>
  <si>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</si>
  <si>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</si>
  <si>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</si>
  <si>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</si>
  <si>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</si>
  <si>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</si>
  <si>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</si>
  <si>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</si>
  <si>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</si>
  <si>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</si>
  <si>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</si>
  <si>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</si>
  <si>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</si>
  <si>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</si>
  <si>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</si>
  <si>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</si>
  <si>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</si>
  <si>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</si>
  <si>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</si>
  <si>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</si>
  <si>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</si>
  <si>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</si>
  <si>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</si>
  <si>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</si>
  <si>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</si>
  <si>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</si>
  <si>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</si>
  <si>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</si>
  <si>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</si>
  <si>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</si>
  <si>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</si>
  <si>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</si>
  <si>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</si>
  <si>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</si>
  <si>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</si>
  <si>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</si>
  <si>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</si>
  <si>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</si>
  <si>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</si>
  <si>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</si>
  <si>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</si>
  <si>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</si>
  <si>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</si>
  <si>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</si>
  <si>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</si>
  <si>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</si>
  <si>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</si>
  <si>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</si>
  <si>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</si>
  <si>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</si>
  <si>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</si>
  <si>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</si>
  <si>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</si>
  <si>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</si>
  <si>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</si>
  <si>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</si>
  <si>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</si>
  <si>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</si>
  <si>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</si>
  <si>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</si>
  <si>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</si>
  <si>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</si>
  <si>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</si>
  <si>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</si>
  <si>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</si>
  <si>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</si>
  <si>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</si>
  <si>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</si>
  <si>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</si>
  <si>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</si>
  <si>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</si>
  <si>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</si>
  <si>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</si>
  <si>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</si>
  <si>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</si>
  <si>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</si>
  <si>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</si>
  <si>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</si>
  <si>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</si>
  <si>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</si>
  <si>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</si>
  <si>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</si>
  <si>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</si>
  <si>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</si>
  <si>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</si>
  <si>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</si>
  <si>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</si>
  <si>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</si>
  <si>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</si>
  <si>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</si>
  <si>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</si>
  <si>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</si>
  <si>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</si>
  <si>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</si>
  <si>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</si>
  <si>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</si>
  <si>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</si>
  <si>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</si>
  <si>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</si>
  <si>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</si>
  <si>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</si>
  <si>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</si>
  <si>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</si>
  <si>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</si>
  <si>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</si>
  <si>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</si>
  <si>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</si>
  <si>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</si>
  <si>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</si>
  <si>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</si>
  <si>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</si>
  <si>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</si>
  <si>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</si>
  <si>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</si>
  <si>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</si>
  <si>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</si>
  <si>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</si>
  <si>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</si>
  <si>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</si>
  <si>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</si>
  <si>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</si>
  <si>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</si>
  <si>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</si>
  <si>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</si>
  <si>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</si>
  <si>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</si>
  <si>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</si>
  <si>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</si>
  <si>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</si>
  <si>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</si>
  <si>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</si>
  <si>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</si>
  <si>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</si>
  <si>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</si>
  <si>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</si>
  <si>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</si>
  <si>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</si>
  <si>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</si>
  <si>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</si>
  <si>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</si>
  <si>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</si>
  <si>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</si>
  <si>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</si>
  <si>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</si>
  <si>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</si>
  <si>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</si>
  <si>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</si>
  <si>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</si>
  <si>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</si>
  <si>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</si>
  <si>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</si>
  <si>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</si>
  <si>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</si>
  <si>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</si>
  <si>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</si>
  <si>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</si>
  <si>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</si>
  <si>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</si>
  <si>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</si>
  <si>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</si>
  <si>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</si>
  <si>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</si>
  <si>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</si>
  <si>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</si>
  <si>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</si>
  <si>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</si>
  <si>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</si>
  <si>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</si>
  <si>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</si>
  <si>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</si>
  <si>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</si>
  <si>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</si>
  <si>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</si>
  <si>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</si>
  <si>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</si>
  <si>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</si>
  <si>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</si>
  <si>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</si>
  <si>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</si>
  <si>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</si>
  <si>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</si>
  <si>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</si>
  <si>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</si>
  <si>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</si>
  <si>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</si>
  <si>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</si>
  <si>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</si>
  <si>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</si>
  <si>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</si>
  <si>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</si>
  <si>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</si>
  <si>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</si>
  <si>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</si>
  <si>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</si>
  <si>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</si>
  <si>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</si>
  <si>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</si>
  <si>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</si>
  <si>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</si>
  <si>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</si>
  <si>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</si>
  <si>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</si>
  <si>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</si>
  <si>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</si>
  <si>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</si>
  <si>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</si>
  <si>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</si>
  <si>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</si>
  <si>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</si>
  <si>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</si>
  <si>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</si>
  <si>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</si>
  <si>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</si>
  <si>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</si>
  <si>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</si>
  <si>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</si>
  <si>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</si>
  <si>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</si>
  <si>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</si>
  <si>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</si>
  <si>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</si>
  <si>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</si>
  <si>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</si>
  <si>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</si>
  <si>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</si>
  <si>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</si>
  <si>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</si>
  <si>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</si>
  <si>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</si>
  <si>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</si>
  <si>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</si>
  <si>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</si>
  <si>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</si>
  <si>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</si>
  <si>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</si>
  <si>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</si>
  <si>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</si>
  <si>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</si>
  <si>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</si>
  <si>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</si>
  <si>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</si>
  <si>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</si>
  <si>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</si>
  <si>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</si>
  <si>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</si>
  <si>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</si>
  <si>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</si>
  <si>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</si>
  <si>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</si>
  <si>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</si>
  <si>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</si>
  <si>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</si>
  <si>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</si>
  <si>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</si>
  <si>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</si>
  <si>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</si>
  <si>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</si>
  <si>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</si>
  <si>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</si>
  <si>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</si>
  <si>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</si>
  <si>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</si>
  <si>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</si>
  <si>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</si>
  <si>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</si>
  <si>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</si>
  <si>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</si>
  <si>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</si>
  <si>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</si>
  <si>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</si>
  <si>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</si>
  <si>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</si>
  <si>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</si>
  <si>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</si>
  <si>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</si>
  <si>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</si>
  <si>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</si>
  <si>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</si>
  <si>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</si>
  <si>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</si>
  <si>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</si>
  <si>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</si>
  <si>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</si>
  <si>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</si>
  <si>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</si>
  <si>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</si>
  <si>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</si>
  <si>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</si>
  <si>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</si>
  <si>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</si>
  <si>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</si>
  <si>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</si>
  <si>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</si>
  <si>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</si>
  <si>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</si>
  <si>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</si>
  <si>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</si>
  <si>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</si>
  <si>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</si>
  <si>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</si>
  <si>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</si>
  <si>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</si>
  <si>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</si>
  <si>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</si>
  <si>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</si>
  <si>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</si>
  <si>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</si>
  <si>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</si>
  <si>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</si>
  <si>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</si>
  <si>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</si>
  <si>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</si>
  <si>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</si>
  <si>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</si>
  <si>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</si>
  <si>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</si>
  <si>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</si>
  <si>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</si>
  <si>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</si>
  <si>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</si>
  <si>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</si>
  <si>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</si>
  <si>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</si>
  <si>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</si>
  <si>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</si>
  <si>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</si>
  <si>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</si>
  <si>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</si>
  <si>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</si>
  <si>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</si>
  <si>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</si>
  <si>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</si>
  <si>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</si>
  <si>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</si>
  <si>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</si>
  <si>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</si>
  <si>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</si>
  <si>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</si>
  <si>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</si>
  <si>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</si>
  <si>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</si>
  <si>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</si>
  <si>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</si>
  <si>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</si>
  <si>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</si>
  <si>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</si>
  <si>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</si>
  <si>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</si>
  <si>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</si>
  <si>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</si>
  <si>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</si>
  <si>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</si>
  <si>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</si>
  <si>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</si>
  <si>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</si>
  <si>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</si>
  <si>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</si>
  <si>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</si>
  <si>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</si>
  <si>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</si>
  <si>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</si>
  <si>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</si>
  <si>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</si>
  <si>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</si>
  <si>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</si>
  <si>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</si>
  <si>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</si>
  <si>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</si>
  <si>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</si>
  <si>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</si>
  <si>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</si>
  <si>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</si>
  <si>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</si>
  <si>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</si>
  <si>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</si>
  <si>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</si>
  <si>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</si>
  <si>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</si>
  <si>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</si>
  <si>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</si>
  <si>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</si>
  <si>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</si>
  <si>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</si>
  <si>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</si>
  <si>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</si>
  <si>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</si>
  <si>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</si>
  <si>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</si>
  <si>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</si>
  <si>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</si>
  <si>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</si>
  <si>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</si>
  <si>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</si>
  <si>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</si>
  <si>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</si>
  <si>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</si>
  <si>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</si>
  <si>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</si>
  <si>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</si>
  <si>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</si>
  <si>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</si>
  <si>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</si>
  <si>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</si>
  <si>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</si>
  <si>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</si>
  <si>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</si>
  <si>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</si>
  <si>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</si>
  <si>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</si>
  <si>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</si>
  <si>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</si>
  <si>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</si>
  <si>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</si>
  <si>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</si>
  <si>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</si>
  <si>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</si>
  <si>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</si>
  <si>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</si>
  <si>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</si>
  <si>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</si>
  <si>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</si>
  <si>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</si>
  <si>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</si>
  <si>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</si>
  <si>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</si>
  <si>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</si>
  <si>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</si>
  <si>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</si>
  <si>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</si>
  <si>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</si>
  <si>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</si>
  <si>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</si>
  <si>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</si>
  <si>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</si>
  <si>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</si>
  <si>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</si>
  <si>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</si>
  <si>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</si>
  <si>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</si>
  <si>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</si>
  <si>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</si>
  <si>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</si>
  <si>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</si>
  <si>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</si>
  <si>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</si>
  <si>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</si>
  <si>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</si>
  <si>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</si>
  <si>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</si>
  <si>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</si>
  <si>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</si>
  <si>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</si>
  <si>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</si>
  <si>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</si>
  <si>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</si>
  <si>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</si>
  <si>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</si>
  <si>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</si>
  <si>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</si>
  <si>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</si>
  <si>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</si>
  <si>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</si>
  <si>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</si>
  <si>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</si>
  <si>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</si>
  <si>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</si>
  <si>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</si>
  <si>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</si>
  <si>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</si>
  <si>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</si>
  <si>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</si>
  <si>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</si>
  <si>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</si>
  <si>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</si>
  <si>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</si>
  <si>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</si>
  <si>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</si>
  <si>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</si>
  <si>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</si>
  <si>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</si>
  <si>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</si>
  <si>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</si>
  <si>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</si>
  <si>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</si>
  <si>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</si>
  <si>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</si>
  <si>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</si>
  <si>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</si>
  <si>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</si>
  <si>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</si>
  <si>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</si>
  <si>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</si>
  <si>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</si>
  <si>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</si>
  <si>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</si>
  <si>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</si>
  <si>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</si>
  <si>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</si>
  <si>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</si>
  <si>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</si>
  <si>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</si>
  <si>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</si>
  <si>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</si>
  <si>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</si>
  <si>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</si>
  <si>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</si>
  <si>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</si>
  <si>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</si>
  <si>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</si>
  <si>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</si>
  <si>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</si>
  <si>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</si>
  <si>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</si>
  <si>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</si>
  <si>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</si>
  <si>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</si>
  <si>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</si>
  <si>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</si>
  <si>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</si>
  <si>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</si>
  <si>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</si>
  <si>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</si>
  <si>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</si>
  <si>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</si>
  <si>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</si>
  <si>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</si>
  <si>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</si>
  <si>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</si>
  <si>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</si>
  <si>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</si>
  <si>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</si>
  <si>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</si>
  <si>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</si>
  <si>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</si>
  <si>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</si>
  <si>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</si>
  <si>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</si>
  <si>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</si>
  <si>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</si>
  <si>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</si>
  <si>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</si>
  <si>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</si>
  <si>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</si>
  <si>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</si>
  <si>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</si>
  <si>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</si>
  <si>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</si>
  <si>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</si>
  <si>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</si>
  <si>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</si>
  <si>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</si>
  <si>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</si>
  <si>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</si>
  <si>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</si>
  <si>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</si>
  <si>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</si>
  <si>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</si>
  <si>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</si>
  <si>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</si>
  <si>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</si>
  <si>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</si>
  <si>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</si>
  <si>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</si>
  <si>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</si>
  <si>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</si>
  <si>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</si>
  <si>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</si>
  <si>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</si>
  <si>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</si>
  <si>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</si>
  <si>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</si>
  <si>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</si>
  <si>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</si>
  <si>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</si>
  <si>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</si>
  <si>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</si>
  <si>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</si>
  <si>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</si>
  <si>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</si>
  <si>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</si>
  <si>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</si>
  <si>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</si>
  <si>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</si>
  <si>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</si>
  <si>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</si>
  <si>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</si>
  <si>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</si>
  <si>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</si>
  <si>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</si>
  <si>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</si>
  <si>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</si>
  <si>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</si>
  <si>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</si>
  <si>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</si>
  <si>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</si>
  <si>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</si>
  <si>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</si>
  <si>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</si>
  <si>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</si>
  <si>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</si>
  <si>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</si>
  <si>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</si>
  <si>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</si>
  <si>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</si>
  <si>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</si>
  <si>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</si>
  <si>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</si>
  <si>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</si>
  <si>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</si>
  <si>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</si>
  <si>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</si>
  <si>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</si>
  <si>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</si>
  <si>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</si>
  <si>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</si>
  <si>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</si>
  <si>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</si>
  <si>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</si>
  <si>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</si>
  <si>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</si>
  <si>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</si>
  <si>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</si>
  <si>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</si>
  <si>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</si>
  <si>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</si>
  <si>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</si>
  <si>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</si>
  <si>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</si>
  <si>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</si>
  <si>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</si>
  <si>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</si>
  <si>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</si>
  <si>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</si>
  <si>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</si>
  <si>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</si>
  <si>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</si>
  <si>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</si>
  <si>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</si>
  <si>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</si>
  <si>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</si>
  <si>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</si>
  <si>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</si>
  <si>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</si>
  <si>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</si>
  <si>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</si>
  <si>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</si>
  <si>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</si>
  <si>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</si>
  <si>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</si>
  <si>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</si>
  <si>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</si>
  <si>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</si>
  <si>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</si>
  <si>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</si>
  <si>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</si>
  <si>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</si>
  <si>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</si>
  <si>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</si>
  <si>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</si>
  <si>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</si>
  <si>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</si>
  <si>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</si>
  <si>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</si>
  <si>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</si>
  <si>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</si>
  <si>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</si>
  <si>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</si>
  <si>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</si>
  <si>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</si>
  <si>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</si>
  <si>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</si>
  <si>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</si>
  <si>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</si>
  <si>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</si>
  <si>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</si>
  <si>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</si>
  <si>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</si>
  <si>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</si>
  <si>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</si>
  <si>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</si>
  <si>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</si>
  <si>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</si>
  <si>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</si>
  <si>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</si>
  <si>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</si>
  <si>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</si>
  <si>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</si>
  <si>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</si>
  <si>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</si>
  <si>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</si>
  <si>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</si>
  <si>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</si>
  <si>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</si>
  <si>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</si>
  <si>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</si>
  <si>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</si>
  <si>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</si>
  <si>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</si>
  <si>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</si>
  <si>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</si>
  <si>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</si>
  <si>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</si>
  <si>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</si>
  <si>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</si>
  <si>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</si>
  <si>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</si>
  <si>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</si>
  <si>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</si>
  <si>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</si>
  <si>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</si>
  <si>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</si>
  <si>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</si>
  <si>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</si>
  <si>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</si>
  <si>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</si>
  <si>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</si>
  <si>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</si>
  <si>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</si>
  <si>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</si>
  <si>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</si>
  <si>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</si>
  <si>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</si>
  <si>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</si>
  <si>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</si>
  <si>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</si>
  <si>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</si>
  <si>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</si>
  <si>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</si>
  <si>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</si>
  <si>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</si>
  <si>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</si>
  <si>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</si>
  <si>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</si>
  <si>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</si>
  <si>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</si>
  <si>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</si>
  <si>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</si>
  <si>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</si>
  <si>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</si>
  <si>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</si>
  <si>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</si>
  <si>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</si>
  <si>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</si>
  <si>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</si>
  <si>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</si>
  <si>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</si>
  <si>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</si>
  <si>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</si>
  <si>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</si>
  <si>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</si>
  <si>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</si>
  <si>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</si>
  <si>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</si>
  <si>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</si>
  <si>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</si>
  <si>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</si>
  <si>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</si>
  <si>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</si>
  <si>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</si>
  <si>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</si>
  <si>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</si>
  <si>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</si>
  <si>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</si>
  <si>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</si>
  <si>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</si>
  <si>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</si>
  <si>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</si>
  <si>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</si>
  <si>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</si>
  <si>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</si>
  <si>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</si>
  <si>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</si>
  <si>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</si>
  <si>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</si>
  <si>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</si>
  <si>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</si>
  <si>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</si>
  <si>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</si>
  <si>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</si>
  <si>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</si>
  <si>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</si>
  <si>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</si>
  <si>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</si>
  <si>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</si>
  <si>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</si>
  <si>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</si>
  <si>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</si>
  <si>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</si>
  <si>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</si>
  <si>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</si>
  <si>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</si>
  <si>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</si>
  <si>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</si>
  <si>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</si>
  <si>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</si>
  <si>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</si>
  <si>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</si>
  <si>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</si>
  <si>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</si>
  <si>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</si>
  <si>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</si>
  <si>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</si>
  <si>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</si>
  <si>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</si>
  <si>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</si>
  <si>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</si>
  <si>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</si>
  <si>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</si>
  <si>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</si>
  <si>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</si>
  <si>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</si>
  <si>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</si>
  <si>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</si>
  <si>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</si>
  <si>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</si>
  <si>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</si>
  <si>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</si>
  <si>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</si>
  <si>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</si>
  <si>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</si>
  <si>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</si>
  <si>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</si>
  <si>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</si>
  <si>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</si>
  <si>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</si>
  <si>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</si>
  <si>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</si>
  <si>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</si>
  <si>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</si>
  <si>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</si>
  <si>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</si>
  <si>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</si>
  <si>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</si>
  <si>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</si>
  <si>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</si>
  <si>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</si>
  <si>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</si>
  <si>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</si>
  <si>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</si>
  <si>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</si>
  <si>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</si>
  <si>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</si>
  <si>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</si>
  <si>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</si>
  <si>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</si>
  <si>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</si>
  <si>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</si>
  <si>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</si>
  <si>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</si>
  <si>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</si>
  <si>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</si>
  <si>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</si>
  <si>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</si>
  <si>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</si>
  <si>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</si>
  <si>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</si>
  <si>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</si>
  <si>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</si>
  <si>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</si>
  <si>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</si>
  <si>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</si>
  <si>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</si>
  <si>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</si>
  <si>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</si>
  <si>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</si>
  <si>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</si>
  <si>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</si>
  <si>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</si>
  <si>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</si>
  <si>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</si>
  <si>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</si>
  <si>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</si>
  <si>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</si>
  <si>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</si>
  <si>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</si>
  <si>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</si>
  <si>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</si>
  <si>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</si>
  <si>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</si>
  <si>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</si>
  <si>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</si>
  <si>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</si>
  <si>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</si>
  <si>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</si>
  <si>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</si>
  <si>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</si>
  <si>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</si>
  <si>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</si>
  <si>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</si>
  <si>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</si>
  <si>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</si>
  <si>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</si>
  <si>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</si>
  <si>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</si>
  <si>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</si>
  <si>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</si>
  <si>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</si>
  <si>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</si>
  <si>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</si>
  <si>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</si>
  <si>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</si>
  <si>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</si>
  <si>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</si>
  <si>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</si>
  <si>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</si>
  <si>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</si>
  <si>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</si>
  <si>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</si>
  <si>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</si>
  <si>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</si>
  <si>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</si>
  <si>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</si>
  <si>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</si>
  <si>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</si>
  <si>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</si>
  <si>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</si>
  <si>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</si>
  <si>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</si>
  <si>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</si>
  <si>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</si>
  <si>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</si>
  <si>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</si>
  <si>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</si>
  <si>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</si>
  <si>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</si>
  <si>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</si>
  <si>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</si>
  <si>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</si>
  <si>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</si>
  <si>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</si>
  <si>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</si>
  <si>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</si>
  <si>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</si>
  <si>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</si>
  <si>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</si>
  <si>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</si>
  <si>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</si>
  <si>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</si>
  <si>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</si>
  <si>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</si>
  <si>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</si>
  <si>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</si>
  <si>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</si>
  <si>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</si>
  <si>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</si>
  <si>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</si>
  <si>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</si>
  <si>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</si>
  <si>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</si>
  <si>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</si>
  <si>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</si>
  <si>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</si>
  <si>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</si>
  <si>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</si>
  <si>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</si>
  <si>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</si>
  <si>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</si>
  <si>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</si>
  <si>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</si>
  <si>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</si>
  <si>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</si>
  <si>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</si>
  <si>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</si>
  <si>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</si>
  <si>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</si>
  <si>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</si>
  <si>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</si>
  <si>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</si>
  <si>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</si>
  <si>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</si>
  <si>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</si>
  <si>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</si>
  <si>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</si>
  <si>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</si>
  <si>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</si>
  <si>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</si>
  <si>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</si>
  <si>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</si>
  <si>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</si>
  <si>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</si>
  <si>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</si>
  <si>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</si>
  <si>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</si>
  <si>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</si>
  <si>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</si>
  <si>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</si>
  <si>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</si>
  <si>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</si>
  <si>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</si>
  <si>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</si>
  <si>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</si>
  <si>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</si>
  <si>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</si>
  <si>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</si>
  <si>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</si>
  <si>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</si>
  <si>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</si>
  <si>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</si>
  <si>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</si>
  <si>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</si>
  <si>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</si>
  <si>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</si>
  <si>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</si>
  <si>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</si>
  <si>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</si>
  <si>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</si>
  <si>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</si>
  <si>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</si>
  <si>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</si>
  <si>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</si>
  <si>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</si>
  <si>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</si>
  <si>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</si>
  <si>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</si>
  <si>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</si>
  <si>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</si>
  <si>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</si>
  <si>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</si>
  <si>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</si>
  <si>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</si>
  <si>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</si>
  <si>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</si>
  <si>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</si>
  <si>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</si>
  <si>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</si>
  <si>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</si>
  <si>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</si>
  <si>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</si>
  <si>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</si>
  <si>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</si>
  <si>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</si>
  <si>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</si>
  <si>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</si>
  <si>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</si>
  <si>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</si>
  <si>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</si>
  <si>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</si>
  <si>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</si>
  <si>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</si>
  <si>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</si>
  <si>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</si>
  <si>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</si>
  <si>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</si>
  <si>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</si>
  <si>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</si>
  <si>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</si>
  <si>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</si>
  <si>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</si>
  <si>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</si>
  <si>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</si>
  <si>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</si>
  <si>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</si>
  <si>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</si>
  <si>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</si>
  <si>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</si>
  <si>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</si>
  <si>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</si>
  <si>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</si>
  <si>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</si>
  <si>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</si>
  <si>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</si>
  <si>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</si>
  <si>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</si>
  <si>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</si>
  <si>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</si>
  <si>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</si>
  <si>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</si>
  <si>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</si>
  <si>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</si>
  <si>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</si>
  <si>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</si>
  <si>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</si>
  <si>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</si>
  <si>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</si>
  <si>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</si>
  <si>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</si>
  <si>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</si>
  <si>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</si>
  <si>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</si>
  <si>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</si>
  <si>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</si>
  <si>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</si>
  <si>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</si>
  <si>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</si>
  <si>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</si>
  <si>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</si>
  <si>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</si>
  <si>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</si>
  <si>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</si>
  <si>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</si>
  <si>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</si>
  <si>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</si>
  <si>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</si>
  <si>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</si>
  <si>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</si>
  <si>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</si>
  <si>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</si>
  <si>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</si>
  <si>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</si>
  <si>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</si>
  <si>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</si>
  <si>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</si>
  <si>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</si>
  <si>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</si>
  <si>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</si>
  <si>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</si>
  <si>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</si>
  <si>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</si>
  <si>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</si>
  <si>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</si>
  <si>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</si>
  <si>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</si>
  <si>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</si>
  <si>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</si>
  <si>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</si>
  <si>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</si>
  <si>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</si>
  <si>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</si>
  <si>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</si>
  <si>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</si>
  <si>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</si>
  <si>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</si>
  <si>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</si>
  <si>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</si>
  <si>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</si>
  <si>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</si>
  <si>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</si>
  <si>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</si>
  <si>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</si>
  <si>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</si>
  <si>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</si>
  <si>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</si>
  <si>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</si>
  <si>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</si>
  <si>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</si>
  <si>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</si>
  <si>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</si>
  <si>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</si>
  <si>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</si>
  <si>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</si>
  <si>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</si>
  <si>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</si>
  <si>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</si>
  <si>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</si>
  <si>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</si>
  <si>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</si>
  <si>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</si>
  <si>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</si>
  <si>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</si>
  <si>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</si>
  <si>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</si>
  <si>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</si>
  <si>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</si>
  <si>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</si>
  <si>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</si>
  <si>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</si>
  <si>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</si>
  <si>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</si>
  <si>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</si>
  <si>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</si>
  <si>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</si>
  <si>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</si>
  <si>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</si>
  <si>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</si>
  <si>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</si>
  <si>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</si>
  <si>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</si>
  <si>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</si>
  <si>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</si>
  <si>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</si>
  <si>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</si>
  <si>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</si>
  <si>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</si>
  <si>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</si>
  <si>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</si>
  <si>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</si>
  <si>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</si>
  <si>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</si>
  <si>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</si>
  <si>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</si>
  <si>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</si>
  <si>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</si>
  <si>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</si>
  <si>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</si>
  <si>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</si>
  <si>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</si>
  <si>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</si>
  <si>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</si>
  <si>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</si>
  <si>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</si>
  <si>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</si>
  <si>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</si>
  <si>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</si>
  <si>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</si>
  <si>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</si>
  <si>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</si>
  <si>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</si>
  <si>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</si>
  <si>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</si>
  <si>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</si>
  <si>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</si>
  <si>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</si>
  <si>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</si>
  <si>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</si>
  <si>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</si>
  <si>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</si>
  <si>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</si>
  <si>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</si>
  <si>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</si>
  <si>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</si>
  <si>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</si>
  <si>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</si>
  <si>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</si>
  <si>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</si>
  <si>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</si>
  <si>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</si>
  <si>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</si>
  <si>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</si>
  <si>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</si>
  <si>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</si>
  <si>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</si>
  <si>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</si>
  <si>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</si>
  <si>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</si>
  <si>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</si>
  <si>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</si>
  <si>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</si>
  <si>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</si>
  <si>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</si>
  <si>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</si>
  <si>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</si>
  <si>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</si>
  <si>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</si>
  <si>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</si>
  <si>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</si>
  <si>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</si>
  <si>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</si>
  <si>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</si>
  <si>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</si>
  <si>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</si>
  <si>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</si>
  <si>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</si>
  <si>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</si>
  <si>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</si>
  <si>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</si>
  <si>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</si>
  <si>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</si>
  <si>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</si>
  <si>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</si>
  <si>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</si>
  <si>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</si>
  <si>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</si>
  <si>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</si>
  <si>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</si>
  <si>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</si>
  <si>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</si>
  <si>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</si>
  <si>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</si>
  <si>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</si>
  <si>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</si>
  <si>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</si>
  <si>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</si>
  <si>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</si>
  <si>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</si>
  <si>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</si>
  <si>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</si>
  <si>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</si>
  <si>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</si>
  <si>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</si>
  <si>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</si>
  <si>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</si>
  <si>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</si>
  <si>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</si>
  <si>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</si>
  <si>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</si>
  <si>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</si>
  <si>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</si>
  <si>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</si>
  <si>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</si>
  <si>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</si>
  <si>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</si>
  <si>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</si>
  <si>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</si>
  <si>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</si>
  <si>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</si>
  <si>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</si>
  <si>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</si>
  <si>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</si>
  <si>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</si>
  <si>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</si>
  <si>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</si>
  <si>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</si>
  <si>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</si>
  <si>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</si>
  <si>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</si>
  <si>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</si>
  <si>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</si>
  <si>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</si>
  <si>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</si>
  <si>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</si>
  <si>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</si>
  <si>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</si>
  <si>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</si>
  <si>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</si>
  <si>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</si>
  <si>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</si>
  <si>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</si>
  <si>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</si>
  <si>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</si>
  <si>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</si>
  <si>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</si>
  <si>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</si>
  <si>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</si>
  <si>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</si>
  <si>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</si>
  <si>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</si>
  <si>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</si>
  <si>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</si>
  <si>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</si>
  <si>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</si>
  <si>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</si>
  <si>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</si>
  <si>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</si>
  <si>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</si>
  <si>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</si>
  <si>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</si>
  <si>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</si>
  <si>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</si>
  <si>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</si>
  <si>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</si>
  <si>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</si>
  <si>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</si>
  <si>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</si>
  <si>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</si>
  <si>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</si>
  <si>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</si>
  <si>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</si>
  <si>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</si>
  <si>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</si>
  <si>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</si>
  <si>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</si>
  <si>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</si>
  <si>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</si>
  <si>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</si>
  <si>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</si>
  <si>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</si>
  <si>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</si>
  <si>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</si>
  <si>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</si>
  <si>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</si>
  <si>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</si>
  <si>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</si>
  <si>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</si>
  <si>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</si>
  <si>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</si>
  <si>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</si>
  <si>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</si>
  <si>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</si>
  <si>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</si>
  <si>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</si>
  <si>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</si>
  <si>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</si>
  <si>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</si>
  <si>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</si>
  <si>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</si>
  <si>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</si>
  <si>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</si>
  <si>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</si>
  <si>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</si>
  <si>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</si>
  <si>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</si>
  <si>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</si>
  <si>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</si>
  <si>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</si>
  <si>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</si>
  <si>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</si>
  <si>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</si>
  <si>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</si>
  <si>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</si>
  <si>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</si>
  <si>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</si>
  <si>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</si>
  <si>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</si>
  <si>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</si>
  <si>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</si>
  <si>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</si>
  <si>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</si>
  <si>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</si>
  <si>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</si>
  <si>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</si>
  <si>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</si>
  <si>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</si>
  <si>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</si>
  <si>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</si>
  <si>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</si>
  <si>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</si>
  <si>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</si>
  <si>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</si>
  <si>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</si>
  <si>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</si>
  <si>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</si>
  <si>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</si>
  <si>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</si>
  <si>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</si>
  <si>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</si>
  <si>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</si>
  <si>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</si>
  <si>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</si>
  <si>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</si>
  <si>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</si>
  <si>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</si>
  <si>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</si>
  <si>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</si>
  <si>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</si>
  <si>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</si>
  <si>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</si>
  <si>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</si>
  <si>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</si>
  <si>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</si>
  <si>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</si>
  <si>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</si>
  <si>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</si>
  <si>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</si>
  <si>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</si>
  <si>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</si>
  <si>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</si>
  <si>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</si>
  <si>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</si>
  <si>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</si>
  <si>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</si>
  <si>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</si>
  <si>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</si>
  <si>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</si>
  <si>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</si>
  <si>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</si>
  <si>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</si>
  <si>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</si>
  <si>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</si>
  <si>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</si>
  <si>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</si>
  <si>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</si>
  <si>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</si>
  <si>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</si>
  <si>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</si>
  <si>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</si>
  <si>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</si>
  <si>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</si>
  <si>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</si>
  <si>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</si>
  <si>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</si>
  <si>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</si>
  <si>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</si>
  <si>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</si>
  <si>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</si>
  <si>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</si>
  <si>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</si>
  <si>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</si>
  <si>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</si>
  <si>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</si>
  <si>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</si>
  <si>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</si>
  <si>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</si>
  <si>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</si>
  <si>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</si>
  <si>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</si>
  <si>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</si>
  <si>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</si>
  <si>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</si>
  <si>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</si>
  <si>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</si>
  <si>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</si>
  <si>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</si>
  <si>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</si>
  <si>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</si>
  <si>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</si>
  <si>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</si>
  <si>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</si>
  <si>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</si>
  <si>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</si>
  <si>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</si>
  <si>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</si>
  <si>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</si>
  <si>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</si>
  <si>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</si>
  <si>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</si>
  <si>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</si>
  <si>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</si>
  <si>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</si>
  <si>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</si>
  <si>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</si>
  <si>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</si>
  <si>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</si>
  <si>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</si>
  <si>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</si>
  <si>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</si>
  <si>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</si>
  <si>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</si>
  <si>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</si>
  <si>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</si>
  <si>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</si>
  <si>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</si>
  <si>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</si>
  <si>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</si>
  <si>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</si>
  <si>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</si>
  <si>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</si>
  <si>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</si>
  <si>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</si>
  <si>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</si>
  <si>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</si>
  <si>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</si>
  <si>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</si>
  <si>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</si>
  <si>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</si>
  <si>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</si>
  <si>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</si>
  <si>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</si>
  <si>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</si>
  <si>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</si>
  <si>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</si>
  <si>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</si>
  <si>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</si>
  <si>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</si>
  <si>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</si>
  <si>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</si>
  <si>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</si>
  <si>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</si>
  <si>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</si>
  <si>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</si>
  <si>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</si>
  <si>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</si>
  <si>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</si>
  <si>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</si>
  <si>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</si>
  <si>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</si>
  <si>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</si>
  <si>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</si>
  <si>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</si>
  <si>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</si>
  <si>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</si>
  <si>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</si>
  <si>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</si>
  <si>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</si>
  <si>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</si>
  <si>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</si>
  <si>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</si>
  <si>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</si>
  <si>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</si>
  <si>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</si>
  <si>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</si>
  <si>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</si>
  <si>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</si>
  <si>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</si>
  <si>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</si>
  <si>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</si>
  <si>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</si>
  <si>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</si>
  <si>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</si>
  <si>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</si>
  <si>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</si>
  <si>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</si>
  <si>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</si>
  <si>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</si>
  <si>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</si>
  <si>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</si>
  <si>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</si>
  <si>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</si>
  <si>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</si>
  <si>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</si>
  <si>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</si>
  <si>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</si>
  <si>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</si>
  <si>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</si>
  <si>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</si>
  <si>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</si>
  <si>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</si>
  <si>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</si>
  <si>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</si>
  <si>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</si>
  <si>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</si>
  <si>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</si>
  <si>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</si>
  <si>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</si>
  <si>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</si>
  <si>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</si>
  <si>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</si>
  <si>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</si>
  <si>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</si>
  <si>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</si>
  <si>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</si>
  <si>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</si>
  <si>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</si>
  <si>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</si>
  <si>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</si>
  <si>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</si>
  <si>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</si>
  <si>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</si>
  <si>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</si>
  <si>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</si>
  <si>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</si>
  <si>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</si>
  <si>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</si>
  <si>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</si>
  <si>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</si>
  <si>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</si>
  <si>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</si>
  <si>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</si>
  <si>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</si>
  <si>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</si>
  <si>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</si>
  <si>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</si>
  <si>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</si>
  <si>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</si>
  <si>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</si>
  <si>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</si>
  <si>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</si>
  <si>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</si>
  <si>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</si>
  <si>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</si>
  <si>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</si>
  <si>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</si>
  <si>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</si>
  <si>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</si>
  <si>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</si>
  <si>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</si>
  <si>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</si>
  <si>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</si>
  <si>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</si>
  <si>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</si>
  <si>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</si>
  <si>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</si>
  <si>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</si>
  <si>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</si>
  <si>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</si>
  <si>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</si>
  <si>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</si>
  <si>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</si>
  <si>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</si>
  <si>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</si>
  <si>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</si>
  <si>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</si>
  <si>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</si>
  <si>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</si>
  <si>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</si>
  <si>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</si>
  <si>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</si>
  <si>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</si>
  <si>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</si>
  <si>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</si>
  <si>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</si>
  <si>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</si>
  <si>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</si>
  <si>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</si>
  <si>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</si>
  <si>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</si>
  <si>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</si>
  <si>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</si>
  <si>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</si>
  <si>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</si>
  <si>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</si>
  <si>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</si>
  <si>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</si>
  <si>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</si>
  <si>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</si>
  <si>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</si>
  <si>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</si>
  <si>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</si>
  <si>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</si>
  <si>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</si>
  <si>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</si>
  <si>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</si>
  <si>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</si>
  <si>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</si>
  <si>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</si>
  <si>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</si>
  <si>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</si>
  <si>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</si>
  <si>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</si>
  <si>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</si>
  <si>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</si>
  <si>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</si>
  <si>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</si>
  <si>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</si>
  <si>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</si>
  <si>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</si>
  <si>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</si>
  <si>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</si>
  <si>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</si>
  <si>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</si>
  <si>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</si>
  <si>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</si>
  <si>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</si>
  <si>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</si>
  <si>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</si>
  <si>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</si>
  <si>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</si>
  <si>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</si>
  <si>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</si>
  <si>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</si>
  <si>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</si>
  <si>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</si>
  <si>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</si>
  <si>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</si>
  <si>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</si>
  <si>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</si>
  <si>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</si>
  <si>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</si>
  <si>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</si>
  <si>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</si>
  <si>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</si>
  <si>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</si>
  <si>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</si>
  <si>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</si>
  <si>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</si>
  <si>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</si>
  <si>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</si>
  <si>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</si>
  <si>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</si>
  <si>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</si>
  <si>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</si>
  <si>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</si>
  <si>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</si>
  <si>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</si>
  <si>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</si>
  <si>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</si>
  <si>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</si>
  <si>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</si>
  <si>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</si>
  <si>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</si>
  <si>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</si>
  <si>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</si>
  <si>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</si>
  <si>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</si>
  <si>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</si>
  <si>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</si>
  <si>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</si>
  <si>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</si>
  <si>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</si>
  <si>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</si>
  <si>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</si>
  <si>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</si>
  <si>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</si>
  <si>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</si>
  <si>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</si>
  <si>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</si>
  <si>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</si>
  <si>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</si>
  <si>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</si>
  <si>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</si>
  <si>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</si>
  <si>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</si>
  <si>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</si>
  <si>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</si>
  <si>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</si>
  <si>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</si>
  <si>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</si>
  <si>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</si>
  <si>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</si>
  <si>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</si>
  <si>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</si>
  <si>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</si>
  <si>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</si>
  <si>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</si>
  <si>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</si>
  <si>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</si>
  <si>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</si>
  <si>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</si>
  <si>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</si>
  <si>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</si>
  <si>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</si>
  <si>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</si>
  <si>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</si>
  <si>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</si>
  <si>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</si>
  <si>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</si>
  <si>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</si>
  <si>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</si>
  <si>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</si>
  <si>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</si>
  <si>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</si>
  <si>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</si>
  <si>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</si>
  <si>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</si>
  <si>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</si>
  <si>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</si>
  <si>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</si>
  <si>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</si>
  <si>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</si>
  <si>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</si>
  <si>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</si>
  <si>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</si>
  <si>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</si>
  <si>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</si>
  <si>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</si>
  <si>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</si>
  <si>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</si>
  <si>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</si>
  <si>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</si>
  <si>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</si>
  <si>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</si>
  <si>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</si>
  <si>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</si>
  <si>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</si>
  <si>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</si>
  <si>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</si>
  <si>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</si>
  <si>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</si>
  <si>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</si>
  <si>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</si>
  <si>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</si>
  <si>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</si>
  <si>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</si>
  <si>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</si>
  <si>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</si>
  <si>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</si>
  <si>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</si>
  <si>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</si>
  <si>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</si>
  <si>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</si>
  <si>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</si>
  <si>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</si>
  <si>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</si>
  <si>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</si>
  <si>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</si>
  <si>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</si>
  <si>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</si>
  <si>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</si>
  <si>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</si>
  <si>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</si>
  <si>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</si>
  <si>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</si>
  <si>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</si>
  <si>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</si>
  <si>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</si>
  <si>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</si>
  <si>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</si>
  <si>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</si>
  <si>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</si>
  <si>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</si>
  <si>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</si>
  <si>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</si>
  <si>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</si>
  <si>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</si>
  <si>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</si>
  <si>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</si>
  <si>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</si>
  <si>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</si>
  <si>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</si>
  <si>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</si>
  <si>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</si>
  <si>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</si>
  <si>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</si>
  <si>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</si>
  <si>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</si>
  <si>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</si>
  <si>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</si>
  <si>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</si>
  <si>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</si>
  <si>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</si>
  <si>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</si>
  <si>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</si>
  <si>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</si>
  <si>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</si>
  <si>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</si>
  <si>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</si>
  <si>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</si>
  <si>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</si>
  <si>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</si>
  <si>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</si>
  <si>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</si>
  <si>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</si>
  <si>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</si>
  <si>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</si>
  <si>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</si>
  <si>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</si>
  <si>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</si>
  <si>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</si>
  <si>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</si>
  <si>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</si>
  <si>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</si>
  <si>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</si>
  <si>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</si>
  <si>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</si>
  <si>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</si>
  <si>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</si>
  <si>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</si>
  <si>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</si>
  <si>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</si>
  <si>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</si>
  <si>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</si>
  <si>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</si>
  <si>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</si>
  <si>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</si>
  <si>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</si>
  <si>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</si>
  <si>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</si>
  <si>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</si>
  <si>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</si>
  <si>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</si>
  <si>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</si>
  <si>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</si>
  <si>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</si>
  <si>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</si>
  <si>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</si>
  <si>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</si>
  <si>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</si>
  <si>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</si>
  <si>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</si>
  <si>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</si>
  <si>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</si>
  <si>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</si>
  <si>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</si>
  <si>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</si>
  <si>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</si>
  <si>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</si>
  <si>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</si>
  <si>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</si>
  <si>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</si>
  <si>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</si>
  <si>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</si>
  <si>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</si>
  <si>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</si>
  <si>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</si>
  <si>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</si>
  <si>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</si>
  <si>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</si>
  <si>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</si>
  <si>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</si>
  <si>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</si>
  <si>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</si>
  <si>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</si>
  <si>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</si>
  <si>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</si>
  <si>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</si>
  <si>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</si>
  <si>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</si>
  <si>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</si>
  <si>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</si>
  <si>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</si>
  <si>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</si>
  <si>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</si>
  <si>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</si>
  <si>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</si>
  <si>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</si>
  <si>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</si>
  <si>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</si>
  <si>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</si>
  <si>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</si>
  <si>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</si>
  <si>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</si>
  <si>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</si>
  <si>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</si>
  <si>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</si>
  <si>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</si>
  <si>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</si>
  <si>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</si>
  <si>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</si>
  <si>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</si>
  <si>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</si>
  <si>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</si>
  <si>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</si>
  <si>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</si>
  <si>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</si>
  <si>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</si>
  <si>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</si>
  <si>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</si>
  <si>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</si>
  <si>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</si>
  <si>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</si>
  <si>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</si>
  <si>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</si>
  <si>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</si>
  <si>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</si>
  <si>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</si>
  <si>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</si>
  <si>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</si>
  <si>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</si>
  <si>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</si>
  <si>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</si>
  <si>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</si>
  <si>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</si>
  <si>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</si>
  <si>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</si>
  <si>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</si>
  <si>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</si>
  <si>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</si>
  <si>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</si>
  <si>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</si>
  <si>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</si>
  <si>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</si>
  <si>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</si>
  <si>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</si>
  <si>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</si>
  <si>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</si>
  <si>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</si>
  <si>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</si>
  <si>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</si>
  <si>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</si>
  <si>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</si>
  <si>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</si>
  <si>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</si>
  <si>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</si>
  <si>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</si>
  <si>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</si>
  <si>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</si>
  <si>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</si>
  <si>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</si>
  <si>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</si>
  <si>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</si>
  <si>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</si>
  <si>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</si>
  <si>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</si>
  <si>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</si>
  <si>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</si>
  <si>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</si>
  <si>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</si>
  <si>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</si>
  <si>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</si>
  <si>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</si>
  <si>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</si>
  <si>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</si>
  <si>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</si>
  <si>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</si>
  <si>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</si>
  <si>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</si>
  <si>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</si>
  <si>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</si>
  <si>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</si>
  <si>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</si>
  <si>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</si>
  <si>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</si>
  <si>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</si>
  <si>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</si>
  <si>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</si>
  <si>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</si>
  <si>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</si>
  <si>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</si>
  <si>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</si>
  <si>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</si>
  <si>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</si>
  <si>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</si>
  <si>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</si>
  <si>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</si>
  <si>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</si>
  <si>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</si>
  <si>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</si>
  <si>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</si>
  <si>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</si>
  <si>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</si>
  <si>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</si>
  <si>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</si>
  <si>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</si>
  <si>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</si>
  <si>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</si>
  <si>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</si>
  <si>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</si>
  <si>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</si>
  <si>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</si>
  <si>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</si>
  <si>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</si>
  <si>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</si>
  <si>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</si>
  <si>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</si>
  <si>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</si>
  <si>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</si>
  <si>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</si>
  <si>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</si>
  <si>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</si>
  <si>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</si>
  <si>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</si>
  <si>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</si>
  <si>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</si>
  <si>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</si>
  <si>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</si>
  <si>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</si>
  <si>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</si>
  <si>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</si>
  <si>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</si>
  <si>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</si>
  <si>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</si>
  <si>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</si>
  <si>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</si>
  <si>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</si>
  <si>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</si>
  <si>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</si>
  <si>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</si>
  <si>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</si>
  <si>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</si>
  <si>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</si>
  <si>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</si>
  <si>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</si>
  <si>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</si>
  <si>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</si>
  <si>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</si>
  <si>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</si>
  <si>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</si>
  <si>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</si>
  <si>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</si>
  <si>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</si>
  <si>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</si>
  <si>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</si>
  <si>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</si>
  <si>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</si>
  <si>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</si>
  <si>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</si>
  <si>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</si>
  <si>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</si>
  <si>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</si>
  <si>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</si>
  <si>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</si>
  <si>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</si>
  <si>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</si>
  <si>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</si>
  <si>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</si>
  <si>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</si>
  <si>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</si>
  <si>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</si>
  <si>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</si>
  <si>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</si>
  <si>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</si>
  <si>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</si>
  <si>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</si>
  <si>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</si>
  <si>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</si>
  <si>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</si>
  <si>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</si>
  <si>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</si>
  <si>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</si>
  <si>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</si>
  <si>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</si>
  <si>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</si>
  <si>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</si>
  <si>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</si>
  <si>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</si>
  <si>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</si>
  <si>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</si>
  <si>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</si>
  <si>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</si>
  <si>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</si>
  <si>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</si>
  <si>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</si>
  <si>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</si>
  <si>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</si>
  <si>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</si>
  <si>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</si>
  <si>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</si>
  <si>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</si>
  <si>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</si>
  <si>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</si>
  <si>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</si>
  <si>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</si>
  <si>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</si>
  <si>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</si>
  <si>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</si>
  <si>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</si>
  <si>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</si>
  <si>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</si>
  <si>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</si>
  <si>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</si>
  <si>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</si>
  <si>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</si>
  <si>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</si>
  <si>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</si>
  <si>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</si>
  <si>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</si>
  <si>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</si>
  <si>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</si>
  <si>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</si>
  <si>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</si>
  <si>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</si>
  <si>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</si>
  <si>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</si>
  <si>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</si>
  <si>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</si>
  <si>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</si>
  <si>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</si>
  <si>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</si>
  <si>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</si>
  <si>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</si>
  <si>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</si>
  <si>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</si>
  <si>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</si>
  <si>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</si>
  <si>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</si>
  <si>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</si>
  <si>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</si>
  <si>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</si>
  <si>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</si>
  <si>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</si>
  <si>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</si>
  <si>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</si>
  <si>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</si>
  <si>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</si>
  <si>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</si>
  <si>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</si>
  <si>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</si>
  <si>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</si>
  <si>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</si>
  <si>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</si>
  <si>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</si>
  <si>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</si>
  <si>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</si>
  <si>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</si>
  <si>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</si>
  <si>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</si>
  <si>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</si>
  <si>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</si>
  <si>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</si>
  <si>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</si>
  <si>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</si>
  <si>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</si>
  <si>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</si>
  <si>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</si>
  <si>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</si>
  <si>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</si>
  <si>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</si>
  <si>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</si>
  <si>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</si>
  <si>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</si>
  <si>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</si>
  <si>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</si>
  <si>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</si>
  <si>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</si>
  <si>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</si>
  <si>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</si>
  <si>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</si>
  <si>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</si>
  <si>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</si>
  <si>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</si>
  <si>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</si>
  <si>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</si>
  <si>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</si>
  <si>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</si>
  <si>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</si>
  <si>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</si>
  <si>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</si>
  <si>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</si>
  <si>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</si>
  <si>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</si>
  <si>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</si>
  <si>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</si>
  <si>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</si>
  <si>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</si>
  <si>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</si>
  <si>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</si>
  <si>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</si>
  <si>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</si>
  <si>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</si>
  <si>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</si>
  <si>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</si>
  <si>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</si>
  <si>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</si>
  <si>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</si>
  <si>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</si>
  <si>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</si>
  <si>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</si>
  <si>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</si>
  <si>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</si>
  <si>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</si>
  <si>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</si>
  <si>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</si>
  <si>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</si>
  <si>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</si>
  <si>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</si>
  <si>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</si>
  <si>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</si>
  <si>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</si>
  <si>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</si>
  <si>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</si>
  <si>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</si>
  <si>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</si>
  <si>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</si>
  <si>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</si>
  <si>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</si>
  <si>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</si>
  <si>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</si>
  <si>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</si>
  <si>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</si>
  <si>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</si>
  <si>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</si>
  <si>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</si>
  <si>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</si>
  <si>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</si>
  <si>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</si>
  <si>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</si>
  <si>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</si>
  <si>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</si>
  <si>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</si>
  <si>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</si>
  <si>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</si>
  <si>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</si>
  <si>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</si>
  <si>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</si>
  <si>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</si>
  <si>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</si>
  <si>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</si>
  <si>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</si>
  <si>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</si>
  <si>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</si>
  <si>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</si>
  <si>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</si>
  <si>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</si>
  <si>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</si>
  <si>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</si>
  <si>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</si>
  <si>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</si>
  <si>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</si>
  <si>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</si>
  <si>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</si>
  <si>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</si>
  <si>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</si>
  <si>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</si>
  <si>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</si>
  <si>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</si>
  <si>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</si>
  <si>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</si>
  <si>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</si>
  <si>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</si>
  <si>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</si>
  <si>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</si>
  <si>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</si>
  <si>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</si>
  <si>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</si>
  <si>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</si>
  <si>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</si>
  <si>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</si>
  <si>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</si>
  <si>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</si>
  <si>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</si>
  <si>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</si>
  <si>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</si>
  <si>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</si>
  <si>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</si>
  <si>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</si>
  <si>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</si>
  <si>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</si>
  <si>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</si>
  <si>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</si>
  <si>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</si>
  <si>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</si>
  <si>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</si>
  <si>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</si>
  <si>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</si>
  <si>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</si>
  <si>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</si>
  <si>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</si>
  <si>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</si>
  <si>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</si>
  <si>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</si>
  <si>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</si>
  <si>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</si>
  <si>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</si>
  <si>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</si>
  <si>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</si>
  <si>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</si>
  <si>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</si>
  <si>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</si>
  <si>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</si>
  <si>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</si>
  <si>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</si>
  <si>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</si>
  <si>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</si>
  <si>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</si>
  <si>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</si>
  <si>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</si>
  <si>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</si>
  <si>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</si>
  <si>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</si>
  <si>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</si>
  <si>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</si>
  <si>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</si>
  <si>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</si>
  <si>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</si>
  <si>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</si>
  <si>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</si>
  <si>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</si>
  <si>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</si>
  <si>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</si>
  <si>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</si>
  <si>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</si>
  <si>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</si>
  <si>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</si>
  <si>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</si>
  <si>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</si>
  <si>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</si>
  <si>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</si>
  <si>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</si>
  <si>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</si>
  <si>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</si>
  <si>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</si>
  <si>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</si>
  <si>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</si>
  <si>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</si>
  <si>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</si>
  <si>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</si>
  <si>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</si>
  <si>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</si>
  <si>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</si>
  <si>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</si>
  <si>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</si>
  <si>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</si>
  <si>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</si>
  <si>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</si>
  <si>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</si>
  <si>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</si>
  <si>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</si>
  <si>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</si>
  <si>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</si>
  <si>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</si>
  <si>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</si>
  <si>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</si>
  <si>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</si>
  <si>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</si>
  <si>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</si>
  <si>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</si>
  <si>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</si>
  <si>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</si>
  <si>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</si>
  <si>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</si>
  <si>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</si>
  <si>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</si>
  <si>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</si>
  <si>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</si>
  <si>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</si>
  <si>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</si>
  <si>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</si>
  <si>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</si>
  <si>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</si>
  <si>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</si>
  <si>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</si>
  <si>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</si>
  <si>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</si>
  <si>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</si>
  <si>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</si>
  <si>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</si>
  <si>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</si>
  <si>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</si>
  <si>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</si>
  <si>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</si>
  <si>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</si>
  <si>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</si>
  <si>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</si>
  <si>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</si>
  <si>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</si>
  <si>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</si>
  <si>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</si>
  <si>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</si>
  <si>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</si>
  <si>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</si>
  <si>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</si>
  <si>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</si>
  <si>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</si>
  <si>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</si>
  <si>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</si>
  <si>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</si>
  <si>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</si>
  <si>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</si>
  <si>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</si>
  <si>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</si>
  <si>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</si>
  <si>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</si>
  <si>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</si>
  <si>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</si>
  <si>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</si>
  <si>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</si>
  <si>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</si>
  <si>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</si>
  <si>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</si>
  <si>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</si>
  <si>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</si>
  <si>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</si>
  <si>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</si>
  <si>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</si>
  <si>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</si>
  <si>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</si>
  <si>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</si>
  <si>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</si>
  <si>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</si>
  <si>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</si>
  <si>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</si>
  <si>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</si>
  <si>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</si>
  <si>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</si>
  <si>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</si>
  <si>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</si>
  <si>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</si>
  <si>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</si>
  <si>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</si>
  <si>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</si>
  <si>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</si>
  <si>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</si>
  <si>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</si>
  <si>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</si>
  <si>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</si>
  <si>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</si>
  <si>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</si>
  <si>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</si>
  <si>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</si>
  <si>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</si>
  <si>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</si>
  <si>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</si>
  <si>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</si>
  <si>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</si>
  <si>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</si>
  <si>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</si>
  <si>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</si>
  <si>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</si>
  <si>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</si>
  <si>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</si>
  <si>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</si>
  <si>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</si>
  <si>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</si>
  <si>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</si>
  <si>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</si>
  <si>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</si>
  <si>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</si>
  <si>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</si>
  <si>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</si>
  <si>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</si>
  <si>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</si>
  <si>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</si>
  <si>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</si>
  <si>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</si>
  <si>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</si>
  <si>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</si>
  <si>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</si>
  <si>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</si>
  <si>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</si>
  <si>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</si>
  <si>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</si>
  <si>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</si>
  <si>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</si>
  <si>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</si>
  <si>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</si>
  <si>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</si>
  <si>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</si>
  <si>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</si>
  <si>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</si>
  <si>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</si>
  <si>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</si>
  <si>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</si>
  <si>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</si>
  <si>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</si>
  <si>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</si>
  <si>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</si>
  <si>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</si>
  <si>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</si>
  <si>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</si>
  <si>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</si>
  <si>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</si>
  <si>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</si>
  <si>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</si>
  <si>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</si>
  <si>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</si>
  <si>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</si>
  <si>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</si>
  <si>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</si>
  <si>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</si>
  <si>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</si>
  <si>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</si>
  <si>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</si>
  <si>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</si>
  <si>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</si>
  <si>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</si>
  <si>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</si>
  <si>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</si>
  <si>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</si>
  <si>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</si>
  <si>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</si>
  <si>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</si>
  <si>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</si>
  <si>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</si>
  <si>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</si>
  <si>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</si>
  <si>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</si>
  <si>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</si>
  <si>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</si>
  <si>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</si>
  <si>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</si>
  <si>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</si>
  <si>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</si>
  <si>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</si>
  <si>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</si>
  <si>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</si>
  <si>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</si>
  <si>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</si>
  <si>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</si>
  <si>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</si>
  <si>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</si>
  <si>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</si>
  <si>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</si>
  <si>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</si>
  <si>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</si>
  <si>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</si>
  <si>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</si>
  <si>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</si>
  <si>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</si>
  <si>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</si>
  <si>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</si>
  <si>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</si>
  <si>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</si>
  <si>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</si>
  <si>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</si>
  <si>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</si>
  <si>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</si>
  <si>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</si>
  <si>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</si>
  <si>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</si>
  <si>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</si>
  <si>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</si>
  <si>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</si>
  <si>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</si>
  <si>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</si>
  <si>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</si>
  <si>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</si>
  <si>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</si>
  <si>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</si>
  <si>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</si>
  <si>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</si>
  <si>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</si>
  <si>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</si>
  <si>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</si>
  <si>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</si>
  <si>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</si>
  <si>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</si>
  <si>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</si>
  <si>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</si>
  <si>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</si>
  <si>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</si>
  <si>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</si>
  <si>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</si>
  <si>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</si>
  <si>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</si>
  <si>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</si>
  <si>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</si>
  <si>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</si>
  <si>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</si>
  <si>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</si>
  <si>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</si>
  <si>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</si>
  <si>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</si>
  <si>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</si>
  <si>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</si>
  <si>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</si>
  <si>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</si>
  <si>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</si>
  <si>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</si>
  <si>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</si>
  <si>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</si>
  <si>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</si>
  <si>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</si>
  <si>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</si>
  <si>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</si>
  <si>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</si>
  <si>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</si>
  <si>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</si>
  <si>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</si>
  <si>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</si>
  <si>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</si>
  <si>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</si>
  <si>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</si>
  <si>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</si>
  <si>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</si>
  <si>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</si>
  <si>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</si>
  <si>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</si>
  <si>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</si>
  <si>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</si>
  <si>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</si>
  <si>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</si>
  <si>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</si>
  <si>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</si>
  <si>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</si>
  <si>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</si>
  <si>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</si>
  <si>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</si>
  <si>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</si>
  <si>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</si>
  <si>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</si>
  <si>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</si>
  <si>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</si>
  <si>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</si>
  <si>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</si>
  <si>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</si>
  <si>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</si>
  <si>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</si>
  <si>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</si>
  <si>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</si>
  <si>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</si>
  <si>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</si>
  <si>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</si>
  <si>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</si>
  <si>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</si>
  <si>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</si>
  <si>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</si>
  <si>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</si>
  <si>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</si>
  <si>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</si>
  <si>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</si>
  <si>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</si>
  <si>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</si>
  <si>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</si>
  <si>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</si>
  <si>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</si>
  <si>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</si>
  <si>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</si>
  <si>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</si>
  <si>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</si>
  <si>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</si>
  <si>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</si>
  <si>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</si>
  <si>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</si>
  <si>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</si>
  <si>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</si>
  <si>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</si>
  <si>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</si>
  <si>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</si>
  <si>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</si>
  <si>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</si>
  <si>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</si>
  <si>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</si>
  <si>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</si>
  <si>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</si>
  <si>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</si>
  <si>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</si>
  <si>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</si>
  <si>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</si>
  <si>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</si>
  <si>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</si>
  <si>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</si>
  <si>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</si>
  <si>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</si>
  <si>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</si>
  <si>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</si>
  <si>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</si>
  <si>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</si>
  <si>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</si>
  <si>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</si>
  <si>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</si>
  <si>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</si>
  <si>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</si>
  <si>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</si>
  <si>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</si>
  <si>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</si>
  <si>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</si>
  <si>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</si>
  <si>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</si>
  <si>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</si>
  <si>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</si>
  <si>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</si>
  <si>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</si>
  <si>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</si>
  <si>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</si>
  <si>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</si>
  <si>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</si>
  <si>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</si>
  <si>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</si>
  <si>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</si>
  <si>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</si>
  <si>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</si>
  <si>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</si>
  <si>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</si>
  <si>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</si>
  <si>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</si>
  <si>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</si>
  <si>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</si>
  <si>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</si>
  <si>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</si>
  <si>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</si>
  <si>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</si>
  <si>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</si>
  <si>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</si>
  <si>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</si>
  <si>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</si>
  <si>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</si>
  <si>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</si>
  <si>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</si>
  <si>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</si>
  <si>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</si>
  <si>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</si>
  <si>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</si>
  <si>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</si>
  <si>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</si>
  <si>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</si>
  <si>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</si>
  <si>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</si>
  <si>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</si>
  <si>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</si>
  <si>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</si>
  <si>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</si>
  <si>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</si>
  <si>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</si>
  <si>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</si>
  <si>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</si>
  <si>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</si>
  <si>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</si>
  <si>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</si>
  <si>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</si>
  <si>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</si>
  <si>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</si>
  <si>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</si>
  <si>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</si>
  <si>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</si>
  <si>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</si>
  <si>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</si>
  <si>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</si>
  <si>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</si>
  <si>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</si>
  <si>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</si>
  <si>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</si>
  <si>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</si>
  <si>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</si>
  <si>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</si>
  <si>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</si>
  <si>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</si>
  <si>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</si>
  <si>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</si>
  <si>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</si>
  <si>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</si>
  <si>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</si>
  <si>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</si>
  <si>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</si>
  <si>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</si>
  <si>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</si>
  <si>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</si>
  <si>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</si>
  <si>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</si>
  <si>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</si>
  <si>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</si>
  <si>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</si>
  <si>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</si>
  <si>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</si>
  <si>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</si>
  <si>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</si>
  <si>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</si>
  <si>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</si>
  <si>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</si>
  <si>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</si>
  <si>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</si>
  <si>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</si>
  <si>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</si>
  <si>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</si>
  <si>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</si>
  <si>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</si>
  <si>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</si>
  <si>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</si>
  <si>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</si>
  <si>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</si>
  <si>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</si>
  <si>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</si>
  <si>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</si>
  <si>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</si>
  <si>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</si>
  <si>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</si>
  <si>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</si>
  <si>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</si>
  <si>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</si>
  <si>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</si>
  <si>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</si>
  <si>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</si>
  <si>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</si>
  <si>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</si>
  <si>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</si>
  <si>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</si>
  <si>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</si>
  <si>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</si>
  <si>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</si>
  <si>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</si>
  <si>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</si>
  <si>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</si>
  <si>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</si>
  <si>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</si>
  <si>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</si>
  <si>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</si>
  <si>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</si>
  <si>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</si>
  <si>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</si>
  <si>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</si>
  <si>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</si>
  <si>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</si>
  <si>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</si>
  <si>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</si>
  <si>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</si>
  <si>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</si>
  <si>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</si>
  <si>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</si>
  <si>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</si>
  <si>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</si>
  <si>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</si>
  <si>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</si>
  <si>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</si>
  <si>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</si>
  <si>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</si>
  <si>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</si>
  <si>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</si>
  <si>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</si>
  <si>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</si>
  <si>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</si>
  <si>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</si>
  <si>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</si>
  <si>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</si>
  <si>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</si>
  <si>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</si>
  <si>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</si>
  <si>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</si>
  <si>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</si>
  <si>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</si>
  <si>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</si>
  <si>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</si>
  <si>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</si>
  <si>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</si>
  <si>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</si>
  <si>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</si>
  <si>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</si>
  <si>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</si>
  <si>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</si>
  <si>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</si>
  <si>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</si>
  <si>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</si>
  <si>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</si>
  <si>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</si>
  <si>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</si>
  <si>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</si>
  <si>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</si>
  <si>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</si>
  <si>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</si>
  <si>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</si>
  <si>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</si>
  <si>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</si>
  <si>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</si>
  <si>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</si>
  <si>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</si>
  <si>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</si>
  <si>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</si>
  <si>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</si>
  <si>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</si>
  <si>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</si>
  <si>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</si>
  <si>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</si>
  <si>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</si>
  <si>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</si>
  <si>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</si>
  <si>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</si>
  <si>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</si>
  <si>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</si>
  <si>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</si>
  <si>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</si>
  <si>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</si>
  <si>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</si>
  <si>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</si>
  <si>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</si>
  <si>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</si>
  <si>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</si>
  <si>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</si>
  <si>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</si>
  <si>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</si>
  <si>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</si>
  <si>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</si>
  <si>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</si>
  <si>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</si>
  <si>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</si>
  <si>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</si>
  <si>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</si>
  <si>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</si>
  <si>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</si>
  <si>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</si>
  <si>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</si>
  <si>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</si>
  <si>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</si>
  <si>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</si>
  <si>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</si>
  <si>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</si>
  <si>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</si>
  <si>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</si>
  <si>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</si>
  <si>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</si>
  <si>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</si>
  <si>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</si>
  <si>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</si>
  <si>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</si>
  <si>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</si>
  <si>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</si>
  <si>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</si>
  <si>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</si>
  <si>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</si>
  <si>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</si>
  <si>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</si>
  <si>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</si>
  <si>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</si>
  <si>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</si>
  <si>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</si>
  <si>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</si>
  <si>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</si>
  <si>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</si>
  <si>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</si>
  <si>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</si>
  <si>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</si>
  <si>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</si>
  <si>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</si>
  <si>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</si>
  <si>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</si>
  <si>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</si>
  <si>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</si>
  <si>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</si>
  <si>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</si>
  <si>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</si>
  <si>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</si>
  <si>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</si>
  <si>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</si>
  <si>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</si>
  <si>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</si>
  <si>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</si>
  <si>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</si>
  <si>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</si>
  <si>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</si>
  <si>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</si>
  <si>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</si>
  <si>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</si>
  <si>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</si>
  <si>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</si>
  <si>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</si>
  <si>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</si>
  <si>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</si>
  <si>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</si>
  <si>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</si>
  <si>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</si>
  <si>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</si>
  <si>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</si>
  <si>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</si>
  <si>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</si>
  <si>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</si>
  <si>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</si>
  <si>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</si>
  <si>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</si>
  <si>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</si>
  <si>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</si>
  <si>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</si>
  <si>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</si>
  <si>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</si>
  <si>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</si>
  <si>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</si>
  <si>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</si>
  <si>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</si>
  <si>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</si>
  <si>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</si>
  <si>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</si>
  <si>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</si>
  <si>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</si>
  <si>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</si>
  <si>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</si>
  <si>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</si>
  <si>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</si>
  <si>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</si>
  <si>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</si>
  <si>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</si>
  <si>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</si>
  <si>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</si>
  <si>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</si>
  <si>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</si>
  <si>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</si>
  <si>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</si>
  <si>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</si>
  <si>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</si>
  <si>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</si>
  <si>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</si>
  <si>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</si>
  <si>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</si>
  <si>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</si>
  <si>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</si>
  <si>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</si>
  <si>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</si>
  <si>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</si>
  <si>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</si>
  <si>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</si>
  <si>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</si>
  <si>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</si>
  <si>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</si>
  <si>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</si>
  <si>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</si>
  <si>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</si>
  <si>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</si>
  <si>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</si>
  <si>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</si>
  <si>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</si>
  <si>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</si>
  <si>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</si>
  <si>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</si>
  <si>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</si>
  <si>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</si>
  <si>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</si>
  <si>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</si>
  <si>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</si>
  <si>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</si>
  <si>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</si>
  <si>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</si>
  <si>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</si>
  <si>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</si>
  <si>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</si>
  <si>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</si>
  <si>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</si>
  <si>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</si>
  <si>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</si>
  <si>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</si>
  <si>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</si>
  <si>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</si>
  <si>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</si>
  <si>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</si>
  <si>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</si>
  <si>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</si>
  <si>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</si>
  <si>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</si>
  <si>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</si>
  <si>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</si>
  <si>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</si>
  <si>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</si>
  <si>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</si>
  <si>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</si>
  <si>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</si>
  <si>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</si>
  <si>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</si>
  <si>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</si>
  <si>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</si>
  <si>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</si>
  <si>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</si>
  <si>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</si>
  <si>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</si>
  <si>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</si>
  <si>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</si>
  <si>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</si>
  <si>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</si>
  <si>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</si>
  <si>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</si>
  <si>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</si>
  <si>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</si>
  <si>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</si>
  <si>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</si>
  <si>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</si>
  <si>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</si>
  <si>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</si>
  <si>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</si>
  <si>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</si>
  <si>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</si>
  <si>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</si>
  <si>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</si>
  <si>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</si>
  <si>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</si>
  <si>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</si>
  <si>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</si>
  <si>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</si>
  <si>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</si>
  <si>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</si>
  <si>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</si>
  <si>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</si>
  <si>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</si>
  <si>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</si>
  <si>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</si>
  <si>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</si>
  <si>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</si>
  <si>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</si>
  <si>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</si>
  <si>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</si>
  <si>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</si>
  <si>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</si>
  <si>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</si>
  <si>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</si>
  <si>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</si>
  <si>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</si>
  <si>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</si>
  <si>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</si>
  <si>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</si>
  <si>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</si>
  <si>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</si>
  <si>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</si>
  <si>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</si>
  <si>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</si>
  <si>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</si>
  <si>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</si>
  <si>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</si>
  <si>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</si>
  <si>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</si>
  <si>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</si>
  <si>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</si>
  <si>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</si>
  <si>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</si>
  <si>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</si>
  <si>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</si>
  <si>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</si>
  <si>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</si>
  <si>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</si>
  <si>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</si>
  <si>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</si>
  <si>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</si>
  <si>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</si>
  <si>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</si>
  <si>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</si>
  <si>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</si>
  <si>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</si>
  <si>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</si>
  <si>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</si>
  <si>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</si>
  <si>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</si>
  <si>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</si>
  <si>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</si>
  <si>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</si>
  <si>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</si>
  <si>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</si>
  <si>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</si>
  <si>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</si>
  <si>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</si>
  <si>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</si>
  <si>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</si>
  <si>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</si>
  <si>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</si>
  <si>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</si>
  <si>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</si>
  <si>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</si>
  <si>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</si>
  <si>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</si>
  <si>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</si>
  <si>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</si>
  <si>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</si>
  <si>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</si>
  <si>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</si>
  <si>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</si>
  <si>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</si>
  <si>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</si>
  <si>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</si>
  <si>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</si>
  <si>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</si>
  <si>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</si>
  <si>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</si>
  <si>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</si>
  <si>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</si>
  <si>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</si>
  <si>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</si>
  <si>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</si>
  <si>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</si>
  <si>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</si>
  <si>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</si>
  <si>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</si>
  <si>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</si>
  <si>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</si>
  <si>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</si>
  <si>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</si>
  <si>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</si>
  <si>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</si>
  <si>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</si>
  <si>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</si>
  <si>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</si>
  <si>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</si>
  <si>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</si>
  <si>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</si>
  <si>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</si>
  <si>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</si>
  <si>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</si>
  <si>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</si>
  <si>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</si>
  <si>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</si>
  <si>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</si>
  <si>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</si>
  <si>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</si>
  <si>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</si>
  <si>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</si>
  <si>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</si>
  <si>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</si>
  <si>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</si>
  <si>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</si>
  <si>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</si>
  <si>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</si>
  <si>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</si>
  <si>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</si>
  <si>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</si>
  <si>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</si>
  <si>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</si>
  <si>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</si>
  <si>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</si>
  <si>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</si>
  <si>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</si>
  <si>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</si>
  <si>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</si>
  <si>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</si>
  <si>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</si>
  <si>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</si>
  <si>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</si>
  <si>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</si>
  <si>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</si>
  <si>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</si>
  <si>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</si>
  <si>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</si>
  <si>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</si>
  <si>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</si>
  <si>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</si>
  <si>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</si>
  <si>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</si>
  <si>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</si>
  <si>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</si>
  <si>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</si>
  <si>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</si>
  <si>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</si>
  <si>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</si>
  <si>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</si>
  <si>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</si>
  <si>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</si>
  <si>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</si>
  <si>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</si>
  <si>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</si>
  <si>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</si>
  <si>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</si>
  <si>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</si>
  <si>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</si>
  <si>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</si>
  <si>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</si>
  <si>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</si>
  <si>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</si>
  <si>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</si>
  <si>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</si>
  <si>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</si>
  <si>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</si>
  <si>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</si>
  <si>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</si>
  <si>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</si>
  <si>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</si>
  <si>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</si>
  <si>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</si>
  <si>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</si>
  <si>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</si>
  <si>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</si>
  <si>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</si>
  <si>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</si>
  <si>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</si>
  <si>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</si>
  <si>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</si>
  <si>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</si>
  <si>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</si>
  <si>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</si>
  <si>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</si>
  <si>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</si>
  <si>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</si>
  <si>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</si>
  <si>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</si>
  <si>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</si>
  <si>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</si>
  <si>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</si>
  <si>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</si>
  <si>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</si>
  <si>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</si>
  <si>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</si>
  <si>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</si>
  <si>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</si>
  <si>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</si>
  <si>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</si>
  <si>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</si>
  <si>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</si>
  <si>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</si>
  <si>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</si>
  <si>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</si>
  <si>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</si>
  <si>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</si>
  <si>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</si>
  <si>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</si>
  <si>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</si>
  <si>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</si>
  <si>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</si>
  <si>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</si>
  <si>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</si>
  <si>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</si>
  <si>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</si>
  <si>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</si>
  <si>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</si>
  <si>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</si>
  <si>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</si>
  <si>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</si>
  <si>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</si>
  <si>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</si>
  <si>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</si>
  <si>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</si>
  <si>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</si>
  <si>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</si>
  <si>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</si>
  <si>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</si>
  <si>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</si>
  <si>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</si>
  <si>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</si>
  <si>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</si>
  <si>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</si>
  <si>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</si>
  <si>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</si>
  <si>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</si>
  <si>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</si>
  <si>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</si>
  <si>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</si>
  <si>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</si>
  <si>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</si>
  <si>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</si>
  <si>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</si>
  <si>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</si>
  <si>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</si>
  <si>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</si>
  <si>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</si>
  <si>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</si>
  <si>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</si>
  <si>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</si>
  <si>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</si>
  <si>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</si>
  <si>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</si>
  <si>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</si>
  <si>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</si>
  <si>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</si>
  <si>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</si>
  <si>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</si>
  <si>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</si>
  <si>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</si>
  <si>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</si>
  <si>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</si>
  <si>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</si>
  <si>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</si>
  <si>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</si>
  <si>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</si>
  <si>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</si>
  <si>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</si>
  <si>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</si>
  <si>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</si>
  <si>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</si>
  <si>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</si>
  <si>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</si>
  <si>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</si>
  <si>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</si>
  <si>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</si>
  <si>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</si>
  <si>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</si>
  <si>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</si>
  <si>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</si>
  <si>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</si>
  <si>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</si>
  <si>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</si>
  <si>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</si>
  <si>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</si>
  <si>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</si>
  <si>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</si>
  <si>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</si>
  <si>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</si>
  <si>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</si>
  <si>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</si>
  <si>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</si>
  <si>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</si>
  <si>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</si>
  <si>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</si>
  <si>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</si>
  <si>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</si>
  <si>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</si>
  <si>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</si>
  <si>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</si>
  <si>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</si>
  <si>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</si>
  <si>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</si>
  <si>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</si>
  <si>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</si>
  <si>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</si>
  <si>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</si>
  <si>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</si>
  <si>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</si>
  <si>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</si>
  <si>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</si>
  <si>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</si>
  <si>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</si>
  <si>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</si>
  <si>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</si>
  <si>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</si>
  <si>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</si>
  <si>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</si>
  <si>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</si>
  <si>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</si>
  <si>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</si>
  <si>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</si>
  <si>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</si>
  <si>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</si>
  <si>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</si>
  <si>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</si>
  <si>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</si>
  <si>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</si>
  <si>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</si>
  <si>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</si>
  <si>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</si>
  <si>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</si>
  <si>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</si>
  <si>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</si>
  <si>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</si>
  <si>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</si>
  <si>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</si>
  <si>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</si>
  <si>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</si>
  <si>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</si>
  <si>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</si>
  <si>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</si>
  <si>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</si>
  <si>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</si>
  <si>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</si>
  <si>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</si>
  <si>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</si>
  <si>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</si>
  <si>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</si>
  <si>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</si>
  <si>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</si>
  <si>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</si>
  <si>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</si>
  <si>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</si>
  <si>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</si>
  <si>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</si>
  <si>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</si>
  <si>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</si>
  <si>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</si>
  <si>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</si>
  <si>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</si>
  <si>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</si>
  <si>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</si>
  <si>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</si>
  <si>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</si>
  <si>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</si>
  <si>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</si>
  <si>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</si>
  <si>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</si>
  <si>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</si>
  <si>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</si>
  <si>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</si>
  <si>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</si>
  <si>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</si>
  <si>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</si>
  <si>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</si>
  <si>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</si>
  <si>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</si>
  <si>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</si>
  <si>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</si>
  <si>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</si>
  <si>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</si>
  <si>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</si>
  <si>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</si>
  <si>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</si>
  <si>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</si>
  <si>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</si>
  <si>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</si>
  <si>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</si>
  <si>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</si>
  <si>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</si>
  <si>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</si>
  <si>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</si>
  <si>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</si>
  <si>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</si>
  <si>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</si>
  <si>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</si>
  <si>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</si>
  <si>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</si>
  <si>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</si>
  <si>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</si>
  <si>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</si>
  <si>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</si>
  <si>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</si>
  <si>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</si>
  <si>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</si>
  <si>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</si>
  <si>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</si>
  <si>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</si>
  <si>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</si>
  <si>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</si>
  <si>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</si>
  <si>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</si>
  <si>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</si>
  <si>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</si>
  <si>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</si>
  <si>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</si>
  <si>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</si>
  <si>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</si>
  <si>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</si>
  <si>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</si>
  <si>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</si>
  <si>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</si>
  <si>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</si>
  <si>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</si>
  <si>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</si>
  <si>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</si>
  <si>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</si>
  <si>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</si>
  <si>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</si>
  <si>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</si>
  <si>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</si>
  <si>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</si>
  <si>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</si>
  <si>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</si>
  <si>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</si>
  <si>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</si>
  <si>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</si>
  <si>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</si>
  <si>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</si>
  <si>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</si>
  <si>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</si>
  <si>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</si>
  <si>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</si>
  <si>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</si>
  <si>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</si>
  <si>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</si>
  <si>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</si>
  <si>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</si>
  <si>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</si>
  <si>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</si>
  <si>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</si>
  <si>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</si>
  <si>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</si>
  <si>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</si>
  <si>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</si>
  <si>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</si>
  <si>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</si>
  <si>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</si>
  <si>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</si>
  <si>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</si>
  <si>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</si>
  <si>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</si>
  <si>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</si>
  <si>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</si>
  <si>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</si>
  <si>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</si>
  <si>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</si>
  <si>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</si>
  <si>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</si>
  <si>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</si>
  <si>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</si>
  <si>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</si>
  <si>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</si>
  <si>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</si>
  <si>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</si>
  <si>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</si>
  <si>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</si>
  <si>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</si>
  <si>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</si>
  <si>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</si>
  <si>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</si>
  <si>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</si>
  <si>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</si>
  <si>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</si>
  <si>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</si>
  <si>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</si>
  <si>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</si>
  <si>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</si>
  <si>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</si>
  <si>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</si>
  <si>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</si>
  <si>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</si>
  <si>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</si>
  <si>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</si>
  <si>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</si>
  <si>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</si>
  <si>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</si>
  <si>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</si>
  <si>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</si>
  <si>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</si>
  <si>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</si>
  <si>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</si>
  <si>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</si>
  <si>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</si>
  <si>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</si>
  <si>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</si>
  <si>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</si>
  <si>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</si>
  <si>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</si>
  <si>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</si>
  <si>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</si>
  <si>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</si>
  <si>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</si>
  <si>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</si>
  <si>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</si>
  <si>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</si>
  <si>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</si>
  <si>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</si>
  <si>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</si>
  <si>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</si>
  <si>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</si>
  <si>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</si>
  <si>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</si>
  <si>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</si>
  <si>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</si>
  <si>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</si>
  <si>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</si>
  <si>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</si>
  <si>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</si>
  <si>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</si>
  <si>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</si>
  <si>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</si>
  <si>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</si>
  <si>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</si>
  <si>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</si>
  <si>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</si>
  <si>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</si>
  <si>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</si>
  <si>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</si>
  <si>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</si>
  <si>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</si>
  <si>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</si>
  <si>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</si>
  <si>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</si>
  <si>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</si>
  <si>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</si>
  <si>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</si>
  <si>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</si>
  <si>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</si>
  <si>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</si>
  <si>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</si>
  <si>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</si>
  <si>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</si>
  <si>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</si>
  <si>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</si>
  <si>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</si>
  <si>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</si>
  <si>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</si>
  <si>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</si>
  <si>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</si>
  <si>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</si>
  <si>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</si>
  <si>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</si>
  <si>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</si>
  <si>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</si>
  <si>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</si>
  <si>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</si>
  <si>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</si>
  <si>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</si>
  <si>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</si>
  <si>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</si>
  <si>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</si>
  <si>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</si>
  <si>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</si>
  <si>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</si>
  <si>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</si>
  <si>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</si>
  <si>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</si>
  <si>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</si>
  <si>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</si>
  <si>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</si>
  <si>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</si>
  <si>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</si>
  <si>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</si>
  <si>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</si>
  <si>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</si>
  <si>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</si>
  <si>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</si>
  <si>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</si>
  <si>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</si>
  <si>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</si>
  <si>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</si>
  <si>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</si>
  <si>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</si>
  <si>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</si>
  <si>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</si>
  <si>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</si>
  <si>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</si>
  <si>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</si>
  <si>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</si>
  <si>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</si>
  <si>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</si>
  <si>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</si>
  <si>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</si>
  <si>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</si>
  <si>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</si>
  <si>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</si>
  <si>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</si>
  <si>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</si>
  <si>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</si>
  <si>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</si>
  <si>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</si>
  <si>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</si>
  <si>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</si>
  <si>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</si>
  <si>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</si>
  <si>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</si>
  <si>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</si>
  <si>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</si>
  <si>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</si>
  <si>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</si>
  <si>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</si>
  <si>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</si>
  <si>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</si>
  <si>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</si>
  <si>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</si>
  <si>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</si>
  <si>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</si>
  <si>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</si>
  <si>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</si>
  <si>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</si>
  <si>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</si>
  <si>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</si>
  <si>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</si>
  <si>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</si>
  <si>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</si>
  <si>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</si>
  <si>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</si>
  <si>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</si>
  <si>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</si>
  <si>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</si>
  <si>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</si>
  <si>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</si>
  <si>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</si>
  <si>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</si>
  <si>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</si>
  <si>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</si>
  <si>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</si>
  <si>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</si>
  <si>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</si>
  <si>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</si>
  <si>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</si>
  <si>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</si>
  <si>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</si>
  <si>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</si>
  <si>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</si>
  <si>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</si>
  <si>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</si>
  <si>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</si>
  <si>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</si>
  <si>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</si>
  <si>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</si>
  <si>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</si>
  <si>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</si>
  <si>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</si>
  <si>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</si>
  <si>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</si>
  <si>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</si>
  <si>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</si>
  <si>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</si>
  <si>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</si>
  <si>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</si>
  <si>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</si>
  <si>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</si>
  <si>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</si>
  <si>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</si>
  <si>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</si>
  <si>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</si>
  <si>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</si>
  <si>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</si>
  <si>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</si>
  <si>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</si>
  <si>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</si>
  <si>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</si>
  <si>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</si>
  <si>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</si>
  <si>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</si>
  <si>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</si>
  <si>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</si>
  <si>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</si>
  <si>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</si>
  <si>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</si>
  <si>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</si>
  <si>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</si>
  <si>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</si>
  <si>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</si>
  <si>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</si>
  <si>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</si>
  <si>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</si>
  <si>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</si>
  <si>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</si>
  <si>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</si>
  <si>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</si>
  <si>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</si>
  <si>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</si>
  <si>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</si>
  <si>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</si>
  <si>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</si>
  <si>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</si>
  <si>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</si>
  <si>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</si>
  <si>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</si>
  <si>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</si>
  <si>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</si>
  <si>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</si>
  <si>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</si>
  <si>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</si>
  <si>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</si>
  <si>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</si>
  <si>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</si>
  <si>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</si>
  <si>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</si>
  <si>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</si>
  <si>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</si>
  <si>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</si>
  <si>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</si>
  <si>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</si>
  <si>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</si>
  <si>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</si>
  <si>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</si>
  <si>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</si>
  <si>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</si>
  <si>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</si>
  <si>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</si>
  <si>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</si>
  <si>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</si>
  <si>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</si>
  <si>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</si>
  <si>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</si>
  <si>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</si>
  <si>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</si>
  <si>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</si>
  <si>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</si>
  <si>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</si>
  <si>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</si>
  <si>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</si>
  <si>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</si>
  <si>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</si>
  <si>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</si>
  <si>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</si>
  <si>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</si>
  <si>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</si>
  <si>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</si>
  <si>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</si>
  <si>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</si>
  <si>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</si>
  <si>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</si>
  <si>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</si>
  <si>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</si>
  <si>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</si>
  <si>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</si>
  <si>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</si>
  <si>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</si>
  <si>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</si>
  <si>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</si>
  <si>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</si>
  <si>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</si>
  <si>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</si>
  <si>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</si>
  <si>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</si>
  <si>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</si>
  <si>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</si>
  <si>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</si>
  <si>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</si>
  <si>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</si>
  <si>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</si>
  <si>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</si>
  <si>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</si>
  <si>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</si>
  <si>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</si>
  <si>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</si>
  <si>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</si>
  <si>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</si>
  <si>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</si>
  <si>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</si>
  <si>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</si>
  <si>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</si>
  <si>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</si>
  <si>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</si>
  <si>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</si>
  <si>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</si>
  <si>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</si>
  <si>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</si>
  <si>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</si>
  <si>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</si>
  <si>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</si>
  <si>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</si>
  <si>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</si>
  <si>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</si>
  <si>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</si>
  <si>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</si>
  <si>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</si>
  <si>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</si>
  <si>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</si>
  <si>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</si>
  <si>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</si>
  <si>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</si>
  <si>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</si>
  <si>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</si>
  <si>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</si>
  <si>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</si>
  <si>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</si>
  <si>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</si>
  <si>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</si>
  <si>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</si>
  <si>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</si>
  <si>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</si>
  <si>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</si>
  <si>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</si>
  <si>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</si>
  <si>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</si>
  <si>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</si>
  <si>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</si>
  <si>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</si>
  <si>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</si>
  <si>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</si>
  <si>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</si>
  <si>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</si>
  <si>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</si>
  <si>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</si>
  <si>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</si>
  <si>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</si>
  <si>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</si>
  <si>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</si>
  <si>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</si>
  <si>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</si>
  <si>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</si>
  <si>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</si>
  <si>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</si>
  <si>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</si>
  <si>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</si>
  <si>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</si>
  <si>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</si>
  <si>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</si>
  <si>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</si>
  <si>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</si>
  <si>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</si>
  <si>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</si>
  <si>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</si>
  <si>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</si>
  <si>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</si>
  <si>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</si>
  <si>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</si>
  <si>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</si>
  <si>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</si>
  <si>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</si>
  <si>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</si>
  <si>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</si>
  <si>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</si>
  <si>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</si>
  <si>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</si>
  <si>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</si>
  <si>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</si>
  <si>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</si>
  <si>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</si>
  <si>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</si>
  <si>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</si>
  <si>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</si>
  <si>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</si>
  <si>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</si>
  <si>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</si>
  <si>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</si>
  <si>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</si>
  <si>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</si>
  <si>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</si>
  <si>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</si>
  <si>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</si>
  <si>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</si>
  <si>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</si>
  <si>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</si>
  <si>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</si>
  <si>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</si>
  <si>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</si>
  <si>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</si>
  <si>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</si>
  <si>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</si>
  <si>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</si>
  <si>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</si>
  <si>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</si>
  <si>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</si>
  <si>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</si>
  <si>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</si>
  <si>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</si>
  <si>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</si>
  <si>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</si>
  <si>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</si>
  <si>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</si>
  <si>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</si>
  <si>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</si>
  <si>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</si>
  <si>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</si>
  <si>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</si>
  <si>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</si>
  <si>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</si>
  <si>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</si>
  <si>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</si>
  <si>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</si>
  <si>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</si>
  <si>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</si>
  <si>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</si>
  <si>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</si>
  <si>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</si>
  <si>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</si>
  <si>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</si>
  <si>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</si>
  <si>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</si>
  <si>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</si>
  <si>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</si>
  <si>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</si>
  <si>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</si>
  <si>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</si>
  <si>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</si>
  <si>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</si>
  <si>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</si>
  <si>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</si>
  <si>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</si>
  <si>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</si>
  <si>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</si>
  <si>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</si>
  <si>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</si>
  <si>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</si>
  <si>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</si>
  <si>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</si>
  <si>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</si>
  <si>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</si>
  <si>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</si>
  <si>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</si>
  <si>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</si>
  <si>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</si>
  <si>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</si>
  <si>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</si>
  <si>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</si>
  <si>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</si>
  <si>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</si>
  <si>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</si>
  <si>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</si>
  <si>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</si>
  <si>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</si>
  <si>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</si>
  <si>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</si>
  <si>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</si>
  <si>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</si>
  <si>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</si>
  <si>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</si>
  <si>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</si>
  <si>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</si>
  <si>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</si>
  <si>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</si>
  <si>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</si>
  <si>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</si>
  <si>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</si>
  <si>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</si>
  <si>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</si>
  <si>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</si>
  <si>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</si>
  <si>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</si>
  <si>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</si>
  <si>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</si>
  <si>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</si>
  <si>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</si>
  <si>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</si>
  <si>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</si>
  <si>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</si>
  <si>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</si>
  <si>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</si>
  <si>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</si>
  <si>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</si>
  <si>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</si>
  <si>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</si>
  <si>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</si>
  <si>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</si>
  <si>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</si>
  <si>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</si>
  <si>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</si>
  <si>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</si>
  <si>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</si>
  <si>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</si>
  <si>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</si>
  <si>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</si>
  <si>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</si>
  <si>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</si>
  <si>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</si>
  <si>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</si>
  <si>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</si>
  <si>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</si>
  <si>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</si>
  <si>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</si>
  <si>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</si>
  <si>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</si>
  <si>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</si>
  <si>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</si>
  <si>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</si>
  <si>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</si>
  <si>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</si>
  <si>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</si>
  <si>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</si>
  <si>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</si>
  <si>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</si>
  <si>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</si>
  <si>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</si>
  <si>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</si>
  <si>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</si>
  <si>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</si>
  <si>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</si>
  <si>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</si>
  <si>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</si>
  <si>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</si>
  <si>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</si>
  <si>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</si>
  <si>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</si>
  <si>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</si>
  <si>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</si>
  <si>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</si>
  <si>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</si>
  <si>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</si>
  <si>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</si>
  <si>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</si>
  <si>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</si>
  <si>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</si>
  <si>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</si>
  <si>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</si>
  <si>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</si>
  <si>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</si>
  <si>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</si>
  <si>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</si>
  <si>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</si>
  <si>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</si>
  <si>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</si>
  <si>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</si>
  <si>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</si>
  <si>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</si>
  <si>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</si>
  <si>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</si>
  <si>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</si>
  <si>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</si>
  <si>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</si>
  <si>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</si>
  <si>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</si>
  <si>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</si>
  <si>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</si>
  <si>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</si>
  <si>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</si>
  <si>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</si>
  <si>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</si>
  <si>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</si>
  <si>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</si>
  <si>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</si>
  <si>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</si>
  <si>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</si>
  <si>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</si>
  <si>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</si>
  <si>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</si>
  <si>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</si>
  <si>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</si>
  <si>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</si>
  <si>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</si>
  <si>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</si>
  <si>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</si>
  <si>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</si>
  <si>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</si>
  <si>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</si>
  <si>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</si>
  <si>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</si>
  <si>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</si>
  <si>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</si>
  <si>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</si>
  <si>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</si>
  <si>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</si>
  <si>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</si>
  <si>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</si>
  <si>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</si>
  <si>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</si>
  <si>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</si>
  <si>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</si>
  <si>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</si>
  <si>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</si>
  <si>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</si>
  <si>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</si>
  <si>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</si>
  <si>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</si>
  <si>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</si>
  <si>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</si>
  <si>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</si>
  <si>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</si>
  <si>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</si>
  <si>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</si>
  <si>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</si>
  <si>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</si>
  <si>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</si>
  <si>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</si>
  <si>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</si>
  <si>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</si>
  <si>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</si>
  <si>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</si>
  <si>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</si>
  <si>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</si>
  <si>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</si>
  <si>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</si>
  <si>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</si>
  <si>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</si>
  <si>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</si>
  <si>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</si>
  <si>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</si>
  <si>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</si>
  <si>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</si>
  <si>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</si>
  <si>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</si>
  <si>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</si>
  <si>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</si>
  <si>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</si>
  <si>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</si>
  <si>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</si>
  <si>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</si>
  <si>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</si>
  <si>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</si>
  <si>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</si>
  <si>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</si>
  <si>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</si>
  <si>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</si>
  <si>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</si>
  <si>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</si>
  <si>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</si>
  <si>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</si>
  <si>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</si>
  <si>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</si>
  <si>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</si>
  <si>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</si>
  <si>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</si>
  <si>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</si>
  <si>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</si>
  <si>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</si>
  <si>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</si>
  <si>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</si>
  <si>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</si>
  <si>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</si>
  <si>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</si>
  <si>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</si>
  <si>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</si>
  <si>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</si>
  <si>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</si>
  <si>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</si>
  <si>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</si>
  <si>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</si>
  <si>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</si>
  <si>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</si>
  <si>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</si>
  <si>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</si>
  <si>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</si>
  <si>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</si>
  <si>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</si>
  <si>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</si>
  <si>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</si>
  <si>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</si>
  <si>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</si>
  <si>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</si>
  <si>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</si>
  <si>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</si>
  <si>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</si>
  <si>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</si>
  <si>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</si>
  <si>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</si>
  <si>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</si>
  <si>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</si>
  <si>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</si>
  <si>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</si>
  <si>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</si>
  <si>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</si>
  <si>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</si>
  <si>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</si>
  <si>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</si>
  <si>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</si>
  <si>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</si>
  <si>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</si>
  <si>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</si>
  <si>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</si>
  <si>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</si>
  <si>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</si>
  <si>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</si>
  <si>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</si>
  <si>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</si>
  <si>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</si>
  <si>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</si>
  <si>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</si>
  <si>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</si>
  <si>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</si>
  <si>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</si>
  <si>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</si>
  <si>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</si>
  <si>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</si>
  <si>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</si>
  <si>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</si>
  <si>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</si>
  <si>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</si>
  <si>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</si>
  <si>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</si>
  <si>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</si>
  <si>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</si>
  <si>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</si>
  <si>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</si>
  <si>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</si>
  <si>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</si>
  <si>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</si>
  <si>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</si>
  <si>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</si>
  <si>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</si>
  <si>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</si>
  <si>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</si>
  <si>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</si>
  <si>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</si>
  <si>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</si>
  <si>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</si>
  <si>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</si>
  <si>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</si>
  <si>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</si>
  <si>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</si>
  <si>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</si>
  <si>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</si>
  <si>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</si>
  <si>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</si>
  <si>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</si>
  <si>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</si>
  <si>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</si>
  <si>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</si>
  <si>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</si>
  <si>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</si>
  <si>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</si>
  <si>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</si>
  <si>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</si>
  <si>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</si>
  <si>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</si>
  <si>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</si>
  <si>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</si>
  <si>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</si>
  <si>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</si>
  <si>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</si>
  <si>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</si>
  <si>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</si>
  <si>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</si>
  <si>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</si>
  <si>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</si>
  <si>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</si>
  <si>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</si>
  <si>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</si>
  <si>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</si>
  <si>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</si>
  <si>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</si>
  <si>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</si>
  <si>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</si>
  <si>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</si>
  <si>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</si>
  <si>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</si>
  <si>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</si>
  <si>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</si>
  <si>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</si>
  <si>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</si>
  <si>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</si>
  <si>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</si>
  <si>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</si>
  <si>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</si>
  <si>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</si>
  <si>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</si>
  <si>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</si>
  <si>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</si>
  <si>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</si>
  <si>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</si>
  <si>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</si>
  <si>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</si>
  <si>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</si>
  <si>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</si>
  <si>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</si>
  <si>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</si>
  <si>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</si>
  <si>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</si>
  <si>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</si>
  <si>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</si>
  <si>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</si>
  <si>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</si>
  <si>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</si>
  <si>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</si>
  <si>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</si>
  <si>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</si>
  <si>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</si>
  <si>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</si>
  <si>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</si>
  <si>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</si>
  <si>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</si>
  <si>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</si>
  <si>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</si>
  <si>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</si>
  <si>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</si>
  <si>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</si>
  <si>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</si>
  <si>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</si>
  <si>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</si>
  <si>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</si>
  <si>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</si>
  <si>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</si>
  <si>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</si>
  <si>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</si>
  <si>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</si>
  <si>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</si>
  <si>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</si>
  <si>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</si>
  <si>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</si>
  <si>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</si>
  <si>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</si>
  <si>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</si>
  <si>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</si>
  <si>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</si>
  <si>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</si>
  <si>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</si>
  <si>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</si>
  <si>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</si>
  <si>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</si>
  <si>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</si>
  <si>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</si>
  <si>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</si>
  <si>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</si>
  <si>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</si>
  <si>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</si>
  <si>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</si>
  <si>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</si>
  <si>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</si>
  <si>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</si>
  <si>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</si>
  <si>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</si>
  <si>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</si>
  <si>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</si>
  <si>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</si>
  <si>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</si>
  <si>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</si>
  <si>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</si>
  <si>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</si>
  <si>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</si>
  <si>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</si>
  <si>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</si>
  <si>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</si>
  <si>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</si>
  <si>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</si>
  <si>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</si>
  <si>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</si>
  <si>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</si>
  <si>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</si>
  <si>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</si>
  <si>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</si>
  <si>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</si>
  <si>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</si>
  <si>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</si>
  <si>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</si>
  <si>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</si>
  <si>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</si>
  <si>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</si>
  <si>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</si>
  <si>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</si>
  <si>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</si>
  <si>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</si>
  <si>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</si>
  <si>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</si>
  <si>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</si>
  <si>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</si>
  <si>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</si>
  <si>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</si>
  <si>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</si>
  <si>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</si>
  <si>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</si>
  <si>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</si>
  <si>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</si>
  <si>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</si>
  <si>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</si>
  <si>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</si>
  <si>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</si>
  <si>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</si>
  <si>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</si>
  <si>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</si>
  <si>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</si>
  <si>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</si>
  <si>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</si>
  <si>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</si>
  <si>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</si>
  <si>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</si>
  <si>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</si>
  <si>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</si>
  <si>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</si>
  <si>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</si>
  <si>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</si>
  <si>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</si>
  <si>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</si>
  <si>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</si>
  <si>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</si>
  <si>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</si>
  <si>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</si>
  <si>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</si>
  <si>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</si>
  <si>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</si>
  <si>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</si>
  <si>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</si>
  <si>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</si>
  <si>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</si>
  <si>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</si>
  <si>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</si>
  <si>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</si>
  <si>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</si>
  <si>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</si>
  <si>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</si>
  <si>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</si>
  <si>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</si>
  <si>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</si>
  <si>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</si>
  <si>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</si>
  <si>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</si>
  <si>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</si>
  <si>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</si>
  <si>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</si>
  <si>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</si>
  <si>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</si>
  <si>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</si>
  <si>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</si>
  <si>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</si>
  <si>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</si>
  <si>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</si>
  <si>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</si>
  <si>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</si>
  <si>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</si>
  <si>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</si>
  <si>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</si>
  <si>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</si>
  <si>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</si>
  <si>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</si>
  <si>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</si>
  <si>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</si>
  <si>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</si>
  <si>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</si>
  <si>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</si>
  <si>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</si>
  <si>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</si>
  <si>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</si>
  <si>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</si>
  <si>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</si>
  <si>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</si>
  <si>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</si>
  <si>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</si>
  <si>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</si>
  <si>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</si>
  <si>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</si>
  <si>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</si>
  <si>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</si>
  <si>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</si>
  <si>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</si>
  <si>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</si>
  <si>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</si>
  <si>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</si>
  <si>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</si>
  <si>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</si>
  <si>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</si>
  <si>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</si>
  <si>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</si>
  <si>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</si>
  <si>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</si>
  <si>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</si>
  <si>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</si>
  <si>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</si>
  <si>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</si>
  <si>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</si>
  <si>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</si>
  <si>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</si>
  <si>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</si>
  <si>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</si>
  <si>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</si>
  <si>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</si>
  <si>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</si>
  <si>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</si>
  <si>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</si>
  <si>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</si>
  <si>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</si>
  <si>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</si>
  <si>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</si>
  <si>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</si>
  <si>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</si>
  <si>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</si>
  <si>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</si>
  <si>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</si>
  <si>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</si>
  <si>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</si>
  <si>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</si>
  <si>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</si>
  <si>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</si>
  <si>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</si>
  <si>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</si>
  <si>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</si>
  <si>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</si>
  <si>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</si>
  <si>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</si>
  <si>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</si>
  <si>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</si>
  <si>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</si>
  <si>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</si>
  <si>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</si>
  <si>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</si>
  <si>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</si>
  <si>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</si>
  <si>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</si>
  <si>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</si>
  <si>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</si>
  <si>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</si>
  <si>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</si>
  <si>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</si>
  <si>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</si>
  <si>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</si>
  <si>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</si>
  <si>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</si>
  <si>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</si>
  <si>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</si>
  <si>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</si>
  <si>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</si>
  <si>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</si>
  <si>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</si>
  <si>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</si>
  <si>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</si>
  <si>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</si>
  <si>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</si>
  <si>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</si>
  <si>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</si>
  <si>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</si>
  <si>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</si>
  <si>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</si>
  <si>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</si>
  <si>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</si>
  <si>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</si>
  <si>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</si>
  <si>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</si>
  <si>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</si>
  <si>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</si>
  <si>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</si>
  <si>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</si>
  <si>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</si>
  <si>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</si>
  <si>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</si>
  <si>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</si>
  <si>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</si>
  <si>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</si>
  <si>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</si>
  <si>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</si>
  <si>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</si>
  <si>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</si>
  <si>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</si>
  <si>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</si>
  <si>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</si>
  <si>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</si>
  <si>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</si>
  <si>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</si>
  <si>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</si>
  <si>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</si>
  <si>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</si>
  <si>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</si>
  <si>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</si>
  <si>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</si>
  <si>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</si>
  <si>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</si>
  <si>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</si>
  <si>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</si>
  <si>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</si>
  <si>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</si>
  <si>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</si>
  <si>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</si>
  <si>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</si>
  <si>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</si>
  <si>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</si>
  <si>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</si>
  <si>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</si>
  <si>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</si>
  <si>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</si>
  <si>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</si>
  <si>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</si>
  <si>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</si>
  <si>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</si>
  <si>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</si>
  <si>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</si>
  <si>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</si>
  <si>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</si>
  <si>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</si>
  <si>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</si>
  <si>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</si>
  <si>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</si>
  <si>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</si>
  <si>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</si>
  <si>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</si>
  <si>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</si>
  <si>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</si>
  <si>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</si>
  <si>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</si>
  <si>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</si>
  <si>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</si>
  <si>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</si>
  <si>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</si>
  <si>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</si>
  <si>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</si>
  <si>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</si>
  <si>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</si>
  <si>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</si>
  <si>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</si>
  <si>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</si>
  <si>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</si>
  <si>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</si>
  <si>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</si>
  <si>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</si>
  <si>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</si>
  <si>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</si>
  <si>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</si>
  <si>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</si>
  <si>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</si>
  <si>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</si>
  <si>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</si>
  <si>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</si>
  <si>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</si>
  <si>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</si>
  <si>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</si>
  <si>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</si>
  <si>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</si>
  <si>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</si>
  <si>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</si>
  <si>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</si>
  <si>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</si>
  <si>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</si>
  <si>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</si>
  <si>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</si>
  <si>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</si>
  <si>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</si>
  <si>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</si>
  <si>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</si>
  <si>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</si>
  <si>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</si>
  <si>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</si>
  <si>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</si>
  <si>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</si>
  <si>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</si>
  <si>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</si>
  <si>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</si>
  <si>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</si>
  <si>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</si>
  <si>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</si>
  <si>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</si>
  <si>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</si>
  <si>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</si>
  <si>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</si>
  <si>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</si>
  <si>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</si>
  <si>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</si>
  <si>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</si>
  <si>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</si>
  <si>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</si>
  <si>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</si>
  <si>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</si>
  <si>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</si>
  <si>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</si>
  <si>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</si>
  <si>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</si>
  <si>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</si>
  <si>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</si>
  <si>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</si>
  <si>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</si>
  <si>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</si>
  <si>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</si>
  <si>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</si>
  <si>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</si>
  <si>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</si>
  <si>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</si>
  <si>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</si>
  <si>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</si>
  <si>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</si>
  <si>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</si>
  <si>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</si>
  <si>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</si>
  <si>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</si>
  <si>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</si>
  <si>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</si>
  <si>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</si>
  <si>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</si>
  <si>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</si>
  <si>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</si>
  <si>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</si>
  <si>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</si>
  <si>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</si>
  <si>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</si>
  <si>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</si>
  <si>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</si>
  <si>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</si>
  <si>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</si>
  <si>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</si>
  <si>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</si>
  <si>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</si>
  <si>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</si>
  <si>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</si>
  <si>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</si>
  <si>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</si>
  <si>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</si>
  <si>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</si>
  <si>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</si>
  <si>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</si>
  <si>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</si>
  <si>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</si>
  <si>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</si>
  <si>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</si>
  <si>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</si>
  <si>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</si>
  <si>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</si>
  <si>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</si>
  <si>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</si>
  <si>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</si>
  <si>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</si>
  <si>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</si>
  <si>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</si>
  <si>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</si>
  <si>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</si>
  <si>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</si>
  <si>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</si>
  <si>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</si>
  <si>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</si>
  <si>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</si>
  <si>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</si>
  <si>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</si>
  <si>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</si>
  <si>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</si>
  <si>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</si>
  <si>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</si>
  <si>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</si>
  <si>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</si>
  <si>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</si>
  <si>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</si>
  <si>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</si>
  <si>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</si>
  <si>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</si>
  <si>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</si>
  <si>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</si>
  <si>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</si>
  <si>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</si>
  <si>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</si>
  <si>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</si>
  <si>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</si>
  <si>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</si>
  <si>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</si>
  <si>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</si>
  <si>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</si>
  <si>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</si>
  <si>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</si>
  <si>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</si>
  <si>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</si>
  <si>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</si>
  <si>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</si>
  <si>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</si>
  <si>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</si>
  <si>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</si>
  <si>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</si>
  <si>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</si>
  <si>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</si>
  <si>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</si>
  <si>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</si>
  <si>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</si>
  <si>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</si>
  <si>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</si>
  <si>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</si>
  <si>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</si>
  <si>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</si>
  <si>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</si>
  <si>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</si>
  <si>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</si>
  <si>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</si>
  <si>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</si>
  <si>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</si>
  <si>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</si>
  <si>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</si>
  <si>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</si>
  <si>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</si>
  <si>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</si>
  <si>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</si>
  <si>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</si>
  <si>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</si>
  <si>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</si>
  <si>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</si>
  <si>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</si>
  <si>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</si>
  <si>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</si>
  <si>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</si>
  <si>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</si>
  <si>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</si>
  <si>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</si>
  <si>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</si>
  <si>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</si>
  <si>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</si>
  <si>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</si>
  <si>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</si>
  <si>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</si>
  <si>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</si>
  <si>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</si>
  <si>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</si>
  <si>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</si>
  <si>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</si>
  <si>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</si>
  <si>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</si>
  <si>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</si>
  <si>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</si>
  <si>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</si>
  <si>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</si>
  <si>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</si>
  <si>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</si>
  <si>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</si>
  <si>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</si>
  <si>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</si>
  <si>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</si>
  <si>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</si>
  <si>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</si>
  <si>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</si>
  <si>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</si>
  <si>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</si>
  <si>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</si>
  <si>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</si>
  <si>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</si>
  <si>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</si>
  <si>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</si>
  <si>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</si>
  <si>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</si>
  <si>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</si>
  <si>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</si>
  <si>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</si>
  <si>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</si>
  <si>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</si>
  <si>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</si>
  <si>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</si>
  <si>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</si>
  <si>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</si>
  <si>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</si>
  <si>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</si>
  <si>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</si>
  <si>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</si>
  <si>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</si>
  <si>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</si>
  <si>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</si>
  <si>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</si>
  <si>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</si>
  <si>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</si>
  <si>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</si>
  <si>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</si>
  <si>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</si>
  <si>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</si>
  <si>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</si>
  <si>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</si>
  <si>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</si>
  <si>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</si>
  <si>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</si>
  <si>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</si>
  <si>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</si>
  <si>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</si>
  <si>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</si>
  <si>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</si>
  <si>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</si>
  <si>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</si>
  <si>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</si>
  <si>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</si>
  <si>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</si>
  <si>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</si>
  <si>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</si>
  <si>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</si>
  <si>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</si>
  <si>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</si>
  <si>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</si>
  <si>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</si>
  <si>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</si>
  <si>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</si>
  <si>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</si>
  <si>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</si>
  <si>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</si>
  <si>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</si>
  <si>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</si>
  <si>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</si>
  <si>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</si>
  <si>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</si>
  <si>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</si>
  <si>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</si>
  <si>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</si>
  <si>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</si>
  <si>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</si>
  <si>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</si>
  <si>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</si>
  <si>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</si>
  <si>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</si>
  <si>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</si>
  <si>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</si>
  <si>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</si>
  <si>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</si>
  <si>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</si>
  <si>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</si>
  <si>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</si>
  <si>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</si>
  <si>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</si>
  <si>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</si>
  <si>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</si>
  <si>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</si>
  <si>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</si>
  <si>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</si>
  <si>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</si>
  <si>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</si>
  <si>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</si>
  <si>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</si>
  <si>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</si>
  <si>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</si>
  <si>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</si>
  <si>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</si>
  <si>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</si>
  <si>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</si>
  <si>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</si>
  <si>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</si>
  <si>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</si>
  <si>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</si>
  <si>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</si>
  <si>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</si>
  <si>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</si>
  <si>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</si>
  <si>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</si>
  <si>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</si>
  <si>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</si>
  <si>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</si>
  <si>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</si>
  <si>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</si>
  <si>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</si>
  <si>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</si>
  <si>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</si>
  <si>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</si>
  <si>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</si>
  <si>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</si>
  <si>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</si>
  <si>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</si>
  <si>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</si>
  <si>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</si>
  <si>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</si>
  <si>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</si>
  <si>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</si>
  <si>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</si>
  <si>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</si>
  <si>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</si>
  <si>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</si>
  <si>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</si>
  <si>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</si>
  <si>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</si>
  <si>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</si>
  <si>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</si>
  <si>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</si>
  <si>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</si>
  <si>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</si>
  <si>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</si>
  <si>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</si>
  <si>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</si>
  <si>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</si>
  <si>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</si>
  <si>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</si>
  <si>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</si>
  <si>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</si>
  <si>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</si>
  <si>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</si>
  <si>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</si>
  <si>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</si>
  <si>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</si>
  <si>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</si>
  <si>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</si>
  <si>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</si>
  <si>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</si>
  <si>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</si>
  <si>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</si>
  <si>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</si>
  <si>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</si>
  <si>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</si>
  <si>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</si>
  <si>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</si>
  <si>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</si>
  <si>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</si>
  <si>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</si>
  <si>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</si>
  <si>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</si>
  <si>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</si>
  <si>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</si>
  <si>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</si>
  <si>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</si>
  <si>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</si>
  <si>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</si>
  <si>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</si>
  <si>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</si>
  <si>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</si>
  <si>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</si>
  <si>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</si>
  <si>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</si>
  <si>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</si>
  <si>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</si>
  <si>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</si>
  <si>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</si>
  <si>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</si>
  <si>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</si>
  <si>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</si>
  <si>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</si>
  <si>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</si>
  <si>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</si>
  <si>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</si>
  <si>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</si>
  <si>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</si>
  <si>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</si>
  <si>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</si>
  <si>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</si>
  <si>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</si>
  <si>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</si>
  <si>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</si>
  <si>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</si>
  <si>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</si>
  <si>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</si>
  <si>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</si>
  <si>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</si>
  <si>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</si>
  <si>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</si>
  <si>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</si>
  <si>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</si>
  <si>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</si>
  <si>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</si>
  <si>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</si>
  <si>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</si>
  <si>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</si>
  <si>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</si>
  <si>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</si>
  <si>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</si>
  <si>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</si>
  <si>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</si>
  <si>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</si>
  <si>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</si>
  <si>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</si>
  <si>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</si>
  <si>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</si>
  <si>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</si>
  <si>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</si>
  <si>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</si>
  <si>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</si>
  <si>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</si>
  <si>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</si>
  <si>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</si>
  <si>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</si>
  <si>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</si>
  <si>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</si>
  <si>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</si>
  <si>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</si>
  <si>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</si>
  <si>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</si>
  <si>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</si>
  <si>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</si>
  <si>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</si>
  <si>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</si>
  <si>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</si>
  <si>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</si>
  <si>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</si>
  <si>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</si>
  <si>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</si>
  <si>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</si>
  <si>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</si>
  <si>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</si>
  <si>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</si>
  <si>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</si>
  <si>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</si>
  <si>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</si>
  <si>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</si>
  <si>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</si>
  <si>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</si>
  <si>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</si>
  <si>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</si>
  <si>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</si>
  <si>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</si>
  <si>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</si>
  <si>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</si>
  <si>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</si>
  <si>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</si>
  <si>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</si>
  <si>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</si>
  <si>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</si>
  <si>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</si>
  <si>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</si>
  <si>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</si>
  <si>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</si>
  <si>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</si>
  <si>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</si>
  <si>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</si>
  <si>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</si>
  <si>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</si>
  <si>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</si>
  <si>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</si>
  <si>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</si>
  <si>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</si>
  <si>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</si>
  <si>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</si>
  <si>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</si>
  <si>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</si>
  <si>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</si>
  <si>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</si>
  <si>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</si>
  <si>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</si>
  <si>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</si>
  <si>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</si>
  <si>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</si>
  <si>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</si>
  <si>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</si>
  <si>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</si>
  <si>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</si>
  <si>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</si>
  <si>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</si>
  <si>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</si>
  <si>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</si>
  <si>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</si>
  <si>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</si>
  <si>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</si>
  <si>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</si>
  <si>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</si>
  <si>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</si>
  <si>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</si>
  <si>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</si>
  <si>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</si>
  <si>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</si>
  <si>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</si>
  <si>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</si>
  <si>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</si>
  <si>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</si>
  <si>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</si>
  <si>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</si>
  <si>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</si>
  <si>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</si>
  <si>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</si>
  <si>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</si>
  <si>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</si>
  <si>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</si>
  <si>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</si>
  <si>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</si>
  <si>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</si>
  <si>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</si>
  <si>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</si>
  <si>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</si>
  <si>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</si>
  <si>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</si>
  <si>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</si>
  <si>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</si>
  <si>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</si>
  <si>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</si>
  <si>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</si>
  <si>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</si>
  <si>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</si>
  <si>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</si>
  <si>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</si>
  <si>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</si>
  <si>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</si>
  <si>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</si>
  <si>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</si>
  <si>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</si>
  <si>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</si>
  <si>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</si>
  <si>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</si>
  <si>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</si>
  <si>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</si>
  <si>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</si>
  <si>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</si>
  <si>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</si>
  <si>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</si>
  <si>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</si>
  <si>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</si>
  <si>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</si>
  <si>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</si>
  <si>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</si>
  <si>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</si>
  <si>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</si>
  <si>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</si>
  <si>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</si>
  <si>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</si>
  <si>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</si>
  <si>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</si>
  <si>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</si>
  <si>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</si>
  <si>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</si>
  <si>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</si>
  <si>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</si>
  <si>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</si>
  <si>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</si>
  <si>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</si>
  <si>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</si>
  <si>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</si>
  <si>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</si>
  <si>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</si>
  <si>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</si>
  <si>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</si>
  <si>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</si>
  <si>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</si>
  <si>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</si>
  <si>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</si>
  <si>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</si>
  <si>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</si>
  <si>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</si>
  <si>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</si>
  <si>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</si>
  <si>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</si>
  <si>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</si>
  <si>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</si>
  <si>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</si>
  <si>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</si>
  <si>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</si>
  <si>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</si>
  <si>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</si>
  <si>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</si>
  <si>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</si>
  <si>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</si>
  <si>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</si>
  <si>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</si>
  <si>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</si>
  <si>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</si>
  <si>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</si>
  <si>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</si>
  <si>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</si>
  <si>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</si>
  <si>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</si>
  <si>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</si>
  <si>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</si>
  <si>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</si>
  <si>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</si>
  <si>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</si>
  <si>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</si>
  <si>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</si>
  <si>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</si>
  <si>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</si>
  <si>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</si>
  <si>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</si>
  <si>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</si>
  <si>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</si>
  <si>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</si>
  <si>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</si>
  <si>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</si>
  <si>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</si>
  <si>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</si>
  <si>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</si>
  <si>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</si>
  <si>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</si>
  <si>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</si>
  <si>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</si>
  <si>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</si>
  <si>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</si>
  <si>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</si>
  <si>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</si>
  <si>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</si>
  <si>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</si>
  <si>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</si>
  <si>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</si>
  <si>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</si>
  <si>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</si>
  <si>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</si>
  <si>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</si>
  <si>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</si>
  <si>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</si>
  <si>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</si>
  <si>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</si>
  <si>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</si>
  <si>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</si>
  <si>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</si>
  <si>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</si>
  <si>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</si>
  <si>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</si>
  <si>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</si>
  <si>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</si>
  <si>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</si>
  <si>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</si>
  <si>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</si>
  <si>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</si>
  <si>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</si>
  <si>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</si>
  <si>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</si>
  <si>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</si>
  <si>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</si>
  <si>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</si>
  <si>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</si>
  <si>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</si>
  <si>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</si>
  <si>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</si>
  <si>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</si>
  <si>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</si>
  <si>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</si>
  <si>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</si>
  <si>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</si>
  <si>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</si>
  <si>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</si>
  <si>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</si>
  <si>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</si>
  <si>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</si>
  <si>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</si>
  <si>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</si>
  <si>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</si>
  <si>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</si>
  <si>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</si>
  <si>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</si>
  <si>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</si>
  <si>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</si>
  <si>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</si>
  <si>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</si>
  <si>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</si>
  <si>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</si>
  <si>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</si>
  <si>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</si>
  <si>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</si>
  <si>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</si>
  <si>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</si>
  <si>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</si>
  <si>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</si>
  <si>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</si>
  <si>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</si>
  <si>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</si>
  <si>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</si>
  <si>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</si>
  <si>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</si>
  <si>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</si>
  <si>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</si>
  <si>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</si>
  <si>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</si>
  <si>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</si>
  <si>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</si>
  <si>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</si>
  <si>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</si>
  <si>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</si>
  <si>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</si>
  <si>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</si>
  <si>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</si>
  <si>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</si>
  <si>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</si>
  <si>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</si>
  <si>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</si>
  <si>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</si>
  <si>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</si>
  <si>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</si>
  <si>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</si>
  <si>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</si>
  <si>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</si>
  <si>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</si>
  <si>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</si>
  <si>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</si>
  <si>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</si>
  <si>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</si>
  <si>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</si>
  <si>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</si>
  <si>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</si>
  <si>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</si>
  <si>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</si>
  <si>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</si>
  <si>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</si>
  <si>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</si>
  <si>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</si>
  <si>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</si>
  <si>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</si>
  <si>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</si>
  <si>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</si>
  <si>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</si>
  <si>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</si>
  <si>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</si>
  <si>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</si>
  <si>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</si>
  <si>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</si>
  <si>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</si>
  <si>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</si>
  <si>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</si>
  <si>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</si>
  <si>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</si>
  <si>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</si>
  <si>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</si>
  <si>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</si>
  <si>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</si>
  <si>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</si>
  <si>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</si>
  <si>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</si>
  <si>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</si>
  <si>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</si>
  <si>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</si>
  <si>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</si>
  <si>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</si>
  <si>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</si>
  <si>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</si>
  <si>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</si>
  <si>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</si>
  <si>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</si>
  <si>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</si>
  <si>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</si>
  <si>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</si>
  <si>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</si>
  <si>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</si>
  <si>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</si>
  <si>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</si>
  <si>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</si>
  <si>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</si>
  <si>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</si>
  <si>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</si>
  <si>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</si>
  <si>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</si>
  <si>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</si>
  <si>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</si>
  <si>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</si>
  <si>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</si>
  <si>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</si>
  <si>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</si>
  <si>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</si>
  <si>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</si>
  <si>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</si>
  <si>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</si>
  <si>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</si>
  <si>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</si>
  <si>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</si>
  <si>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</si>
  <si>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</si>
  <si>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</si>
  <si>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</si>
  <si>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</si>
  <si>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</si>
  <si>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</si>
  <si>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</si>
  <si>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</si>
  <si>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</si>
  <si>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</si>
  <si>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</si>
  <si>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</si>
  <si>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</si>
  <si>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</si>
  <si>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</si>
  <si>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</si>
  <si>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</si>
  <si>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</si>
  <si>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</si>
  <si>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</si>
  <si>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</si>
  <si>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</si>
  <si>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</si>
  <si>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</si>
  <si>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</si>
  <si>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</si>
  <si>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</si>
  <si>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</si>
  <si>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</si>
  <si>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</si>
  <si>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</si>
  <si>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</si>
  <si>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</si>
  <si>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</si>
  <si>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</si>
  <si>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</si>
  <si>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</si>
  <si>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</si>
  <si>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</si>
  <si>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</si>
  <si>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</si>
  <si>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</si>
  <si>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</si>
  <si>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</si>
  <si>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</si>
  <si>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</si>
  <si>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</si>
  <si>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</si>
  <si>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</si>
  <si>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</si>
  <si>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</si>
  <si>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</si>
  <si>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</si>
  <si>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</si>
  <si>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</si>
  <si>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</si>
  <si>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</si>
  <si>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</si>
  <si>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</si>
  <si>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</si>
  <si>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</si>
  <si>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</si>
  <si>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</si>
  <si>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</si>
  <si>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</si>
  <si>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</si>
  <si>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</si>
  <si>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</si>
  <si>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</si>
  <si>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</si>
  <si>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</si>
  <si>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</si>
  <si>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</si>
  <si>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</si>
  <si>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</si>
  <si>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</si>
  <si>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</si>
  <si>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</si>
  <si>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</si>
  <si>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</si>
  <si>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</si>
  <si>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</si>
  <si>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</si>
  <si>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</si>
  <si>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</si>
  <si>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</si>
  <si>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</si>
  <si>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</si>
  <si>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</si>
  <si>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</si>
  <si>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</si>
  <si>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</si>
  <si>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</si>
  <si>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</si>
  <si>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</si>
  <si>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</si>
  <si>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</si>
  <si>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</si>
  <si>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</si>
  <si>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</si>
  <si>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</si>
  <si>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</si>
  <si>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</si>
  <si>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</si>
  <si>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</si>
  <si>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</si>
  <si>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</si>
  <si>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</si>
  <si>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</si>
  <si>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</si>
  <si>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</si>
  <si>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</si>
  <si>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</si>
  <si>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</si>
  <si>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</si>
  <si>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</si>
  <si>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</si>
  <si>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</si>
  <si>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</si>
  <si>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</si>
  <si>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</si>
  <si>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</si>
  <si>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</si>
  <si>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</si>
  <si>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</si>
  <si>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</si>
  <si>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</si>
  <si>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</si>
  <si>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</si>
  <si>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</si>
  <si>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</si>
  <si>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</si>
  <si>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</si>
  <si>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</si>
  <si>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</si>
  <si>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</si>
  <si>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</si>
  <si>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</si>
  <si>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</si>
  <si>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</si>
  <si>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</si>
  <si>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</si>
  <si>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</si>
  <si>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</si>
  <si>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</si>
  <si>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</si>
  <si>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</si>
  <si>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</si>
  <si>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</si>
  <si>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</si>
  <si>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</si>
  <si>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</si>
  <si>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</si>
  <si>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</si>
  <si>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</si>
  <si>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</si>
  <si>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</si>
  <si>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</si>
  <si>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</si>
  <si>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</si>
  <si>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</si>
  <si>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</si>
  <si>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</si>
  <si>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</si>
  <si>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</si>
  <si>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</si>
  <si>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</si>
  <si>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</si>
  <si>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</si>
  <si>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</si>
  <si>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</si>
  <si>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</si>
  <si>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</si>
  <si>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</si>
  <si>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</si>
  <si>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</si>
  <si>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</si>
  <si>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</si>
  <si>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</si>
  <si>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</si>
  <si>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</si>
  <si>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</si>
  <si>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</si>
  <si>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</si>
  <si>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</si>
  <si>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</si>
  <si>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</si>
  <si>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</si>
  <si>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</si>
  <si>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</si>
  <si>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</si>
  <si>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</si>
  <si>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</si>
  <si>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</si>
  <si>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</si>
  <si>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</si>
  <si>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</si>
  <si>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</si>
  <si>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</si>
  <si>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</si>
  <si>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</si>
  <si>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</si>
  <si>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</si>
  <si>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</si>
  <si>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</si>
  <si>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</si>
  <si>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</si>
  <si>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</si>
  <si>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</si>
  <si>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</si>
  <si>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</si>
  <si>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</si>
  <si>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</si>
  <si>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</si>
  <si>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</si>
  <si>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</si>
  <si>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</si>
  <si>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</si>
  <si>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</si>
  <si>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</si>
  <si>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</si>
  <si>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</si>
  <si>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</si>
  <si>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</si>
  <si>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</si>
  <si>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</si>
  <si>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</si>
  <si>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</si>
  <si>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</si>
  <si>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</si>
  <si>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</si>
  <si>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</si>
  <si>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</si>
  <si>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</si>
  <si>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</si>
  <si>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</si>
  <si>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</si>
  <si>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</si>
  <si>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</si>
  <si>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</si>
  <si>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</si>
  <si>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</si>
  <si>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</si>
  <si>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</si>
  <si>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</si>
  <si>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</si>
  <si>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</si>
  <si>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</si>
  <si>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</si>
  <si>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</si>
  <si>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</si>
  <si>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</si>
  <si>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</si>
  <si>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</si>
  <si>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</si>
  <si>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</si>
  <si>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</si>
  <si>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</si>
  <si>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</si>
  <si>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</si>
  <si>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</si>
  <si>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</si>
  <si>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</si>
  <si>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</si>
  <si>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</si>
  <si>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</si>
  <si>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</si>
  <si>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</si>
  <si>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</si>
  <si>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</si>
  <si>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</si>
  <si>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</si>
  <si>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</si>
  <si>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</si>
  <si>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</si>
  <si>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</si>
  <si>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</si>
  <si>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</si>
  <si>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</si>
  <si>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</si>
  <si>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</si>
  <si>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</si>
  <si>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</si>
  <si>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</si>
  <si>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</si>
  <si>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</si>
  <si>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</si>
  <si>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</si>
  <si>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</si>
  <si>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</si>
  <si>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</si>
  <si>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</si>
  <si>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</si>
  <si>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</si>
  <si>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</si>
  <si>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</si>
  <si>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</si>
  <si>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</si>
  <si>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</si>
  <si>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</si>
  <si>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</si>
  <si>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</si>
  <si>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</si>
  <si>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</si>
  <si>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</si>
  <si>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</si>
  <si>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</si>
  <si>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</si>
  <si>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</si>
  <si>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</si>
  <si>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</si>
  <si>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</si>
  <si>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</si>
  <si>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</si>
  <si>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</si>
  <si>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</si>
  <si>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</si>
  <si>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</si>
  <si>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</si>
  <si>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</si>
  <si>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</si>
  <si>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</si>
  <si>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</si>
  <si>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</si>
  <si>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</si>
  <si>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</si>
  <si>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</si>
  <si>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</si>
  <si>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</si>
  <si>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</si>
  <si>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</si>
  <si>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</si>
  <si>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</si>
  <si>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</si>
  <si>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</si>
  <si>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</si>
  <si>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</si>
  <si>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</si>
  <si>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</si>
  <si>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</si>
  <si>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</si>
  <si>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</si>
  <si>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</si>
  <si>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</si>
  <si>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</si>
  <si>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</si>
  <si>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</si>
  <si>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</si>
  <si>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</si>
  <si>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</si>
  <si>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</si>
  <si>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</si>
  <si>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</si>
  <si>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</si>
  <si>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</si>
  <si>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</si>
  <si>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</si>
  <si>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</si>
  <si>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</si>
  <si>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</si>
  <si>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</si>
  <si>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</si>
  <si>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</si>
  <si>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</si>
  <si>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</si>
  <si>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</si>
  <si>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</si>
  <si>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</si>
  <si>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</si>
  <si>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</si>
  <si>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</si>
  <si>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</si>
  <si>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</si>
  <si>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</si>
  <si>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</si>
  <si>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</si>
  <si>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</si>
  <si>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</si>
  <si>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</si>
  <si>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</si>
  <si>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</si>
  <si>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</si>
  <si>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</si>
  <si>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</si>
  <si>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</si>
  <si>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</si>
  <si>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</si>
  <si>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</si>
  <si>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</si>
  <si>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</si>
  <si>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</si>
  <si>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</si>
  <si>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</si>
  <si>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</si>
  <si>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</si>
  <si>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</si>
  <si>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</si>
  <si>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</si>
  <si>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</si>
  <si>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</si>
  <si>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</si>
  <si>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</si>
  <si>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</si>
  <si>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</si>
  <si>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</si>
  <si>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</si>
  <si>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</si>
  <si>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</si>
  <si>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</si>
  <si>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</si>
  <si>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</si>
  <si>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</si>
  <si>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</si>
  <si>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</si>
  <si>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</si>
  <si>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</si>
  <si>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</si>
  <si>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</si>
  <si>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</si>
  <si>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</si>
  <si>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</si>
  <si>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</si>
  <si>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</si>
  <si>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</si>
  <si>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</si>
  <si>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</si>
  <si>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</si>
  <si>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</si>
  <si>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</si>
  <si>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</si>
  <si>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</si>
  <si>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</si>
  <si>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</si>
  <si>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</si>
  <si>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</si>
  <si>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</si>
  <si>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</si>
  <si>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</si>
  <si>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</si>
  <si>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</si>
  <si>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</si>
  <si>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</si>
  <si>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</si>
  <si>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</si>
  <si>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</si>
  <si>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</si>
  <si>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</si>
  <si>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</si>
  <si>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</si>
  <si>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</si>
  <si>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</si>
  <si>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</si>
  <si>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</si>
  <si>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</si>
  <si>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</si>
  <si>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</si>
  <si>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</si>
  <si>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</si>
  <si>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</si>
  <si>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</si>
  <si>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</si>
  <si>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</si>
  <si>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</si>
  <si>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</si>
  <si>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</si>
  <si>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</si>
  <si>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</si>
  <si>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</si>
  <si>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</si>
  <si>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</si>
  <si>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</si>
  <si>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</si>
  <si>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</si>
  <si>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</si>
  <si>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</si>
  <si>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</si>
  <si>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</si>
  <si>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</si>
  <si>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</si>
  <si>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</si>
  <si>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</si>
  <si>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</si>
  <si>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</si>
  <si>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</si>
  <si>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</si>
  <si>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</si>
  <si>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</si>
  <si>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</si>
  <si>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</si>
  <si>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</si>
  <si>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</si>
  <si>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</si>
  <si>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</si>
  <si>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</si>
  <si>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</si>
  <si>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</si>
  <si>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</si>
  <si>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</si>
  <si>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</si>
  <si>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</si>
  <si>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</si>
  <si>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</si>
  <si>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</si>
  <si>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</si>
  <si>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</si>
  <si>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</si>
  <si>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</si>
  <si>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</si>
  <si>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</si>
  <si>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</si>
  <si>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</si>
  <si>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</si>
  <si>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</si>
  <si>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</si>
  <si>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</si>
  <si>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</si>
  <si>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</si>
  <si>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</si>
  <si>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</si>
  <si>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</si>
  <si>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</si>
  <si>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</si>
  <si>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</si>
  <si>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</si>
  <si>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</si>
  <si>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</si>
  <si>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</si>
  <si>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</si>
  <si>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</si>
  <si>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</si>
  <si>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</si>
  <si>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</si>
  <si>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</si>
  <si>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</si>
  <si>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</si>
  <si>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</si>
  <si>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</si>
  <si>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</si>
  <si>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</si>
  <si>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</si>
  <si>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</si>
  <si>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</si>
  <si>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</si>
  <si>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</si>
  <si>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</si>
  <si>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</si>
  <si>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</si>
  <si>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</si>
  <si>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</si>
  <si>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</si>
  <si>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</si>
  <si>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</si>
  <si>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</si>
  <si>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</si>
  <si>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</si>
  <si>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</si>
  <si>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</si>
  <si>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</si>
  <si>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</si>
  <si>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</si>
  <si>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</si>
  <si>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</si>
  <si>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</si>
  <si>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</si>
  <si>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</si>
  <si>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</si>
  <si>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</si>
  <si>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</si>
  <si>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</si>
  <si>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</si>
  <si>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</si>
  <si>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</si>
  <si>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</si>
  <si>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</si>
  <si>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</si>
  <si>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</si>
  <si>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</si>
  <si>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</si>
  <si>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</si>
  <si>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</si>
  <si>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</si>
  <si>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</si>
  <si>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</si>
  <si>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</si>
  <si>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</si>
  <si>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</si>
  <si>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</si>
  <si>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</si>
  <si>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</si>
  <si>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</si>
  <si>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</si>
  <si>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</si>
  <si>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</si>
  <si>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</si>
  <si>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</si>
  <si>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</si>
  <si>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</si>
  <si>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</si>
  <si>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</si>
  <si>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</si>
  <si>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</si>
  <si>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</si>
  <si>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</si>
  <si>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</si>
  <si>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</si>
  <si>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</si>
  <si>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</si>
  <si>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</si>
  <si>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</si>
  <si>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</si>
  <si>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</si>
  <si>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</si>
  <si>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</si>
  <si>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</si>
  <si>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</si>
  <si>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</si>
  <si>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</si>
  <si>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</si>
  <si>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</si>
  <si>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</si>
  <si>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</si>
  <si>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</si>
  <si>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</si>
  <si>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</si>
  <si>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</si>
  <si>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</si>
  <si>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</si>
  <si>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</si>
  <si>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</si>
  <si>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</si>
  <si>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</si>
  <si>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</si>
  <si>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</si>
  <si>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</si>
  <si>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</si>
  <si>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</si>
  <si>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</si>
  <si>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</si>
  <si>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</si>
  <si>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</si>
  <si>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</si>
  <si>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</si>
  <si>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</si>
  <si>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</si>
  <si>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</si>
  <si>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</si>
  <si>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</si>
  <si>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</si>
  <si>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</si>
  <si>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</si>
  <si>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</si>
  <si>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</si>
  <si>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</si>
  <si>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</si>
  <si>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</si>
  <si>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</si>
  <si>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</si>
  <si>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</si>
  <si>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</si>
  <si>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</si>
  <si>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</si>
  <si>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</si>
  <si>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</si>
  <si>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</si>
  <si>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</si>
  <si>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</si>
  <si>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</si>
  <si>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</si>
  <si>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</si>
  <si>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</si>
  <si>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</si>
  <si>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</si>
  <si>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</si>
  <si>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</si>
  <si>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</si>
  <si>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</si>
  <si>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</si>
  <si>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</si>
  <si>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</si>
  <si>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</si>
  <si>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</si>
  <si>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</si>
  <si>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</si>
  <si>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</si>
  <si>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</si>
  <si>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</si>
  <si>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</si>
  <si>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</si>
  <si>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</si>
  <si>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</si>
  <si>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</si>
  <si>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</si>
  <si>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</si>
  <si>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</si>
  <si>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</si>
  <si>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</si>
  <si>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</si>
  <si>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</si>
  <si>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</si>
  <si>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</si>
  <si>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</si>
  <si>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</si>
  <si>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</si>
  <si>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</si>
  <si>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</si>
  <si>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</si>
  <si>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</si>
  <si>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</si>
  <si>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</si>
  <si>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</si>
  <si>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</si>
  <si>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</si>
  <si>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</si>
  <si>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</si>
  <si>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</si>
  <si>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</si>
  <si>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</si>
  <si>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</si>
  <si>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</si>
  <si>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</si>
  <si>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</si>
  <si>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</si>
  <si>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</si>
  <si>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</si>
  <si>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</si>
  <si>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</si>
  <si>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</si>
  <si>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</si>
  <si>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</si>
  <si>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</si>
  <si>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</si>
  <si>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</si>
  <si>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</si>
  <si>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</si>
  <si>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</si>
  <si>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</si>
  <si>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</si>
  <si>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</si>
  <si>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</si>
  <si>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</si>
  <si>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</si>
  <si>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</si>
  <si>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</si>
  <si>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</si>
  <si>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</si>
  <si>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</si>
  <si>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</si>
  <si>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</si>
  <si>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</si>
  <si>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</si>
  <si>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</si>
  <si>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</si>
  <si>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</si>
  <si>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</si>
  <si>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</si>
  <si>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</si>
  <si>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</si>
  <si>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</si>
  <si>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</si>
  <si>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</si>
  <si>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</si>
  <si>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</si>
  <si>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</si>
  <si>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</si>
  <si>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</si>
  <si>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</si>
  <si>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</si>
  <si>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</si>
  <si>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</si>
  <si>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</si>
  <si>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</si>
  <si>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</si>
  <si>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</si>
  <si>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</si>
  <si>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</si>
  <si>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</si>
  <si>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</si>
  <si>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</si>
  <si>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</si>
  <si>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</si>
  <si>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</si>
  <si>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</si>
  <si>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</si>
  <si>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</si>
  <si>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</si>
  <si>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</si>
  <si>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</si>
  <si>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</si>
  <si>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</si>
  <si>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</si>
  <si>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</si>
  <si>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</si>
  <si>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</si>
  <si>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</si>
  <si>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</si>
  <si>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</si>
  <si>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</si>
  <si>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</si>
  <si>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</si>
  <si>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</si>
  <si>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</si>
  <si>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</si>
  <si>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</si>
  <si>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</si>
  <si>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</si>
  <si>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</si>
  <si>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</si>
  <si>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</si>
  <si>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</si>
  <si>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</si>
  <si>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</si>
  <si>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</si>
  <si>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</si>
  <si>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</si>
  <si>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</si>
  <si>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</si>
  <si>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</si>
  <si>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</si>
  <si>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</si>
  <si>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</si>
  <si>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</si>
  <si>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</si>
  <si>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</si>
  <si>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</si>
  <si>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</si>
  <si>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</si>
  <si>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</si>
  <si>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</si>
  <si>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</si>
  <si>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</si>
  <si>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</si>
  <si>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</si>
  <si>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</si>
  <si>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</si>
  <si>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</si>
  <si>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</si>
  <si>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</si>
  <si>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</si>
  <si>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</si>
  <si>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</si>
  <si>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</si>
  <si>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</si>
  <si>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</si>
  <si>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</si>
  <si>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</si>
  <si>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</si>
  <si>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</si>
  <si>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</si>
  <si>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</si>
  <si>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</si>
  <si>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</si>
  <si>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</si>
  <si>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</si>
  <si>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</si>
  <si>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</si>
  <si>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</si>
  <si>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</si>
  <si>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</si>
  <si>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</si>
  <si>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</si>
  <si>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</si>
  <si>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</si>
  <si>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</si>
  <si>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</si>
  <si>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</si>
  <si>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</si>
  <si>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</si>
  <si>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</si>
  <si>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</si>
  <si>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</si>
  <si>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</si>
  <si>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</si>
  <si>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</si>
  <si>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</si>
  <si>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</si>
  <si>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</si>
  <si>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</si>
  <si>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</si>
  <si>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</si>
  <si>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</si>
  <si>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</si>
  <si>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</si>
  <si>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</si>
  <si>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</si>
  <si>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</si>
  <si>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</si>
  <si>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</si>
  <si>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</si>
  <si>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</si>
  <si>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</si>
  <si>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</si>
  <si>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</si>
  <si>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</si>
  <si>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</si>
  <si>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</si>
  <si>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</si>
  <si>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</si>
  <si>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</si>
  <si>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</si>
  <si>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</si>
  <si>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</si>
  <si>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</si>
  <si>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</si>
  <si>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</si>
  <si>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</si>
  <si>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</si>
  <si>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</si>
  <si>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</si>
  <si>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</si>
  <si>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</si>
  <si>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</si>
  <si>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</si>
  <si>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</si>
  <si>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</si>
  <si>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</si>
  <si>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</si>
  <si>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</si>
  <si>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</si>
  <si>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</si>
  <si>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</si>
  <si>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</si>
  <si>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</si>
  <si>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</si>
  <si>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</si>
  <si>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</si>
  <si>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</si>
  <si>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</si>
  <si>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</si>
  <si>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</si>
  <si>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</si>
  <si>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</si>
  <si>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</si>
  <si>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</si>
  <si>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</si>
  <si>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</si>
  <si>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</si>
  <si>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</si>
  <si>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</si>
  <si>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</si>
  <si>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</si>
  <si>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</si>
  <si>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</si>
  <si>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</si>
  <si>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</si>
  <si>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</si>
  <si>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</si>
  <si>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</si>
  <si>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</si>
  <si>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</si>
  <si>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</si>
  <si>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</si>
  <si>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</si>
  <si>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</si>
  <si>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</si>
  <si>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</si>
  <si>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</si>
  <si>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</si>
  <si>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</si>
  <si>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</si>
  <si>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</si>
  <si>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</si>
  <si>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</si>
  <si>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</si>
  <si>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</si>
  <si>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</si>
  <si>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</si>
  <si>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</si>
  <si>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</si>
  <si>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</si>
  <si>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</si>
  <si>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</si>
  <si>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</si>
  <si>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</si>
  <si>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</si>
  <si>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</si>
  <si>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</si>
  <si>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</si>
  <si>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</si>
  <si>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</si>
  <si>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</si>
  <si>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</si>
  <si>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</si>
  <si>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</si>
  <si>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</si>
  <si>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</si>
  <si>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</si>
  <si>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</si>
  <si>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</si>
  <si>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</si>
  <si>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</si>
  <si>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</si>
  <si>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</si>
  <si>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</si>
  <si>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</si>
  <si>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</si>
  <si>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</si>
  <si>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</si>
  <si>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</si>
  <si>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</si>
  <si>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</si>
  <si>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</si>
  <si>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</si>
  <si>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</si>
  <si>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</si>
  <si>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</si>
  <si>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</si>
  <si>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</si>
  <si>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</si>
  <si>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</si>
  <si>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</si>
  <si>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</si>
  <si>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</si>
  <si>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</si>
  <si>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</si>
  <si>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</si>
  <si>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</si>
  <si>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</si>
  <si>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</si>
  <si>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</si>
  <si>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</si>
  <si>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</si>
  <si>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</si>
  <si>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</si>
  <si>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</si>
  <si>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</si>
  <si>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</si>
  <si>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</si>
  <si>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</si>
  <si>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</si>
  <si>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</si>
  <si>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</si>
  <si>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</si>
  <si>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</si>
  <si>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</si>
  <si>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</si>
  <si>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</si>
  <si>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</si>
  <si>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</si>
  <si>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</si>
  <si>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</si>
  <si>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</si>
  <si>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</si>
  <si>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</si>
  <si>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</si>
  <si>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</si>
  <si>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</si>
  <si>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</si>
  <si>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</si>
  <si>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</si>
  <si>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</si>
  <si>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</si>
  <si>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</si>
  <si>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</si>
  <si>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</si>
  <si>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</si>
  <si>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</si>
  <si>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</si>
  <si>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</si>
  <si>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</si>
  <si>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</si>
  <si>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</si>
  <si>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</si>
  <si>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</si>
  <si>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</si>
  <si>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</si>
  <si>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</si>
  <si>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</si>
  <si>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</si>
  <si>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</si>
  <si>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</si>
  <si>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</si>
  <si>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</si>
  <si>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</si>
  <si>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</si>
  <si>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</si>
  <si>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</si>
  <si>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</si>
  <si>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</si>
  <si>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</si>
  <si>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</si>
  <si>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</si>
  <si>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</si>
  <si>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</si>
  <si>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</si>
  <si>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</si>
  <si>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</si>
  <si>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</si>
  <si>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</si>
  <si>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</si>
  <si>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</si>
  <si>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</si>
  <si>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</si>
  <si>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</si>
  <si>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</si>
  <si>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</si>
  <si>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</si>
  <si>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</si>
  <si>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</si>
  <si>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</si>
  <si>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</si>
  <si>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</si>
  <si>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</si>
  <si>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</si>
  <si>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</si>
  <si>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</si>
  <si>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</si>
  <si>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</si>
  <si>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</si>
  <si>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</si>
  <si>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</si>
  <si>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</si>
  <si>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</si>
  <si>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</si>
  <si>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</si>
  <si>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</si>
  <si>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</si>
  <si>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</si>
  <si>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</si>
  <si>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</si>
  <si>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</si>
  <si>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</si>
  <si>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</si>
  <si>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</si>
  <si>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</si>
  <si>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</si>
  <si>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</si>
  <si>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</si>
  <si>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</si>
  <si>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</si>
  <si>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</si>
  <si>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</si>
  <si>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</si>
  <si>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</si>
  <si>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</si>
  <si>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</si>
  <si>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</si>
  <si>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</si>
  <si>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</si>
  <si>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</si>
  <si>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</si>
  <si>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</si>
  <si>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</si>
  <si>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</si>
  <si>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</si>
  <si>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</si>
  <si>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</si>
  <si>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</si>
  <si>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</si>
  <si>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</si>
  <si>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</si>
  <si>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</si>
  <si>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</si>
  <si>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</si>
  <si>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</si>
  <si>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</si>
  <si>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</si>
  <si>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</si>
  <si>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</si>
  <si>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</si>
  <si>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</si>
  <si>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</si>
  <si>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</si>
  <si>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</si>
  <si>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</si>
  <si>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</si>
  <si>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</si>
  <si>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</si>
  <si>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</si>
  <si>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</si>
  <si>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</si>
  <si>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</si>
  <si>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</si>
  <si>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</si>
  <si>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</si>
  <si>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</si>
  <si>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</si>
  <si>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</si>
  <si>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</si>
  <si>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</si>
  <si>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</si>
  <si>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</si>
  <si>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</si>
  <si>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</si>
  <si>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</si>
  <si>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</si>
  <si>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</si>
  <si>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</si>
  <si>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</si>
  <si>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</si>
  <si>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</si>
  <si>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</si>
  <si>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</si>
  <si>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</si>
  <si>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</si>
  <si>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</si>
  <si>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</si>
  <si>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</si>
  <si>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</si>
  <si>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</si>
  <si>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</si>
  <si>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</si>
  <si>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</si>
  <si>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</si>
  <si>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</si>
  <si>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</si>
  <si>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</si>
  <si>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</si>
  <si>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</si>
  <si>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</si>
  <si>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</si>
  <si>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</si>
  <si>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</si>
  <si>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</si>
  <si>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</si>
  <si>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</si>
  <si>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</si>
  <si>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</si>
  <si>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</si>
  <si>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</si>
  <si>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</si>
  <si>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</si>
  <si>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</si>
  <si>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</si>
  <si>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</si>
  <si>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</si>
  <si>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</si>
  <si>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</si>
  <si>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</si>
  <si>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</si>
  <si>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</si>
  <si>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</si>
  <si>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</si>
  <si>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</si>
  <si>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</si>
  <si>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</si>
  <si>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</si>
  <si>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</si>
  <si>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</si>
  <si>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</si>
  <si>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</si>
  <si>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</si>
  <si>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</si>
  <si>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</si>
  <si>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</si>
  <si>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</si>
  <si>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</si>
  <si>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</si>
  <si>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</si>
  <si>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</si>
  <si>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</si>
  <si>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</si>
  <si>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</si>
  <si>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</si>
  <si>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</si>
  <si>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</si>
  <si>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</si>
  <si>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</si>
  <si>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</si>
  <si>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</si>
  <si>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</si>
  <si>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</si>
  <si>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</si>
  <si>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</si>
  <si>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</si>
  <si>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</si>
  <si>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</si>
  <si>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</si>
  <si>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</si>
  <si>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</si>
  <si>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</si>
  <si>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</si>
  <si>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</si>
  <si>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</si>
  <si>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</si>
  <si>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</si>
  <si>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</si>
  <si>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</si>
  <si>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</si>
  <si>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</si>
  <si>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</si>
  <si>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</si>
  <si>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</si>
  <si>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</si>
  <si>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</si>
  <si>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</si>
  <si>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</si>
  <si>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</si>
  <si>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</si>
  <si>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</si>
  <si>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</si>
  <si>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</si>
  <si>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</si>
  <si>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</si>
  <si>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</si>
  <si>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</si>
  <si>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</si>
  <si>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</si>
  <si>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</si>
  <si>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</si>
  <si>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</si>
  <si>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</si>
  <si>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</si>
  <si>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</si>
  <si>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</si>
  <si>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</si>
  <si>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</si>
  <si>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</si>
  <si>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</si>
  <si>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</si>
  <si>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</si>
  <si>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</si>
  <si>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</si>
  <si>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</si>
  <si>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</si>
  <si>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</si>
  <si>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</si>
  <si>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</si>
  <si>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</si>
  <si>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</si>
  <si>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</si>
  <si>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</si>
  <si>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</si>
  <si>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</si>
  <si>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</si>
  <si>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</si>
  <si>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</si>
  <si>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</si>
  <si>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</si>
  <si>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</si>
  <si>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</si>
  <si>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</si>
  <si>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</si>
  <si>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</si>
  <si>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</si>
  <si>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</si>
  <si>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</si>
  <si>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</si>
  <si>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</si>
  <si>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</si>
  <si>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</si>
  <si>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</si>
  <si>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</si>
  <si>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</si>
  <si>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</si>
  <si>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</si>
  <si>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</si>
  <si>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</si>
  <si>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</si>
  <si>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</si>
  <si>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</si>
  <si>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</si>
  <si>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</si>
  <si>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</si>
  <si>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</si>
  <si>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</si>
  <si>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</si>
  <si>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</si>
  <si>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</si>
  <si>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</si>
  <si>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</si>
  <si>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</si>
  <si>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</si>
  <si>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</si>
  <si>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</si>
  <si>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</si>
  <si>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</si>
  <si>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</si>
  <si>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</si>
  <si>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</si>
  <si>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</si>
  <si>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</si>
  <si>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</si>
  <si>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</si>
  <si>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</si>
  <si>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</si>
  <si>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</si>
  <si>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</si>
  <si>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</si>
  <si>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</si>
  <si>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</si>
  <si>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</si>
  <si>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</si>
  <si>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</si>
  <si>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</si>
  <si>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</si>
  <si>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</si>
  <si>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</si>
  <si>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</si>
  <si>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</si>
  <si>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</si>
  <si>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</si>
  <si>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</si>
  <si>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</si>
  <si>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</si>
  <si>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</si>
  <si>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</si>
  <si>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</si>
  <si>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</si>
  <si>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</si>
  <si>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</si>
  <si>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</si>
  <si>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</si>
  <si>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</si>
  <si>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</si>
  <si>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</si>
  <si>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</si>
  <si>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</si>
  <si>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</si>
  <si>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</si>
  <si>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</si>
  <si>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</si>
  <si>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</si>
  <si>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</si>
  <si>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</si>
  <si>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</si>
  <si>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</si>
  <si>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</si>
  <si>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</si>
  <si>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</si>
  <si>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</si>
  <si>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</si>
  <si>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</si>
  <si>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</si>
  <si>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</si>
  <si>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</si>
  <si>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</si>
  <si>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</si>
  <si>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</si>
  <si>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</si>
  <si>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</si>
  <si>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</si>
  <si>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</si>
  <si>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</si>
  <si>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</si>
  <si>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</si>
  <si>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</si>
  <si>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</si>
  <si>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</si>
  <si>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</si>
  <si>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</si>
  <si>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</si>
  <si>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</si>
  <si>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</si>
  <si>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</si>
  <si>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</si>
  <si>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</si>
  <si>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</si>
  <si>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</si>
  <si>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</si>
  <si>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</si>
  <si>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</si>
  <si>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</si>
  <si>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</si>
  <si>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</si>
  <si>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</si>
  <si>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</si>
  <si>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</si>
  <si>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</si>
  <si>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</si>
  <si>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</si>
  <si>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</si>
  <si>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</si>
  <si>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</si>
  <si>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</si>
  <si>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</si>
  <si>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</si>
  <si>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</si>
  <si>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</si>
  <si>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</si>
  <si>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</si>
  <si>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</si>
  <si>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</si>
  <si>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</si>
  <si>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</si>
  <si>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</si>
  <si>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</si>
  <si>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</si>
  <si>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</si>
  <si>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</si>
  <si>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</si>
  <si>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</si>
  <si>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</si>
  <si>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</si>
  <si>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</si>
  <si>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</si>
  <si>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</si>
  <si>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</si>
  <si>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</si>
  <si>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</si>
  <si>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</si>
  <si>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</si>
  <si>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</si>
  <si>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</si>
  <si>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</si>
  <si>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</si>
  <si>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</si>
  <si>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</si>
  <si>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</si>
  <si>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</si>
  <si>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</si>
  <si>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</si>
  <si>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</si>
  <si>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</si>
  <si>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</si>
  <si>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</si>
  <si>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</si>
  <si>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</si>
  <si>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</si>
  <si>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</si>
  <si>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</si>
  <si>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</si>
  <si>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</si>
  <si>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</si>
  <si>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</si>
  <si>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</si>
  <si>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</si>
  <si>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</si>
  <si>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</si>
  <si>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</si>
  <si>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</si>
  <si>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</si>
  <si>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</si>
  <si>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</si>
  <si>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</si>
  <si>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</si>
  <si>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</si>
  <si>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</si>
  <si>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</si>
  <si>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</si>
  <si>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</si>
  <si>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</si>
  <si>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</si>
  <si>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</si>
  <si>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</si>
  <si>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</si>
  <si>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</si>
  <si>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</si>
  <si>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</si>
  <si>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</si>
  <si>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</si>
  <si>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</si>
  <si>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</si>
  <si>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</si>
  <si>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</si>
  <si>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</si>
  <si>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</si>
  <si>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</si>
  <si>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</si>
  <si>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</si>
  <si>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</si>
  <si>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</si>
  <si>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</si>
  <si>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</si>
  <si>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</si>
  <si>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</si>
  <si>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</si>
  <si>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</si>
  <si>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</si>
  <si>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</si>
  <si>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</si>
  <si>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</si>
  <si>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</si>
  <si>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</si>
  <si>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</si>
  <si>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</si>
  <si>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</si>
  <si>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</si>
  <si>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</si>
  <si>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</si>
  <si>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</si>
  <si>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</si>
  <si>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</si>
  <si>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</si>
  <si>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</si>
  <si>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</si>
  <si>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</si>
  <si>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</si>
  <si>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</si>
  <si>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</si>
  <si>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</si>
  <si>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</si>
  <si>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</si>
  <si>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</si>
  <si>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</si>
  <si>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</si>
  <si>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</si>
  <si>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</si>
  <si>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</si>
  <si>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</si>
  <si>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</si>
  <si>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</si>
  <si>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</si>
  <si>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</si>
  <si>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</si>
  <si>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</si>
  <si>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</si>
  <si>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</si>
  <si>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</si>
  <si>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</si>
  <si>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</si>
  <si>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</si>
  <si>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</si>
  <si>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</si>
  <si>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</si>
  <si>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</si>
  <si>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</si>
  <si>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</si>
  <si>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</si>
  <si>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</si>
  <si>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</si>
  <si>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</si>
  <si>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</si>
  <si>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</si>
  <si>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</si>
  <si>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</si>
  <si>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</si>
  <si>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</si>
  <si>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</si>
  <si>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</si>
  <si>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</si>
  <si>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</si>
  <si>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</si>
  <si>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</si>
  <si>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</si>
  <si>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</si>
  <si>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</si>
  <si>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</si>
  <si>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</si>
  <si>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</si>
  <si>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</si>
  <si>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</si>
  <si>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</si>
  <si>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</si>
  <si>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</si>
  <si>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</si>
  <si>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</si>
  <si>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</si>
  <si>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</si>
  <si>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</si>
  <si>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</si>
  <si>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</si>
  <si>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</si>
  <si>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</si>
  <si>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</si>
  <si>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</si>
  <si>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</si>
  <si>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</si>
  <si>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</si>
  <si>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</si>
  <si>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</si>
  <si>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</si>
  <si>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</si>
  <si>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</si>
  <si>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</si>
  <si>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</si>
  <si>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</si>
  <si>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</si>
  <si>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</si>
  <si>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</si>
  <si>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</si>
  <si>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</si>
  <si>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</si>
  <si>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</si>
  <si>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</si>
  <si>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</si>
  <si>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</si>
  <si>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</si>
  <si>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</si>
  <si>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</si>
  <si>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</si>
  <si>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</si>
  <si>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</si>
  <si>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</si>
  <si>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</si>
  <si>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</si>
  <si>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</si>
  <si>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</si>
  <si>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</si>
  <si>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</si>
  <si>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</si>
  <si>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</si>
  <si>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</si>
  <si>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</si>
  <si>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</si>
  <si>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</si>
  <si>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</si>
  <si>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</si>
  <si>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</si>
  <si>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</si>
  <si>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</si>
  <si>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</si>
  <si>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</si>
  <si>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</si>
  <si>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</si>
  <si>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</si>
  <si>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</si>
  <si>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</si>
  <si>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</si>
  <si>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</si>
  <si>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</si>
  <si>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</si>
  <si>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</si>
  <si>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</si>
  <si>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</si>
  <si>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</si>
  <si>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</si>
  <si>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</si>
  <si>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</si>
  <si>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</si>
  <si>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</si>
  <si>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</si>
  <si>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</si>
  <si>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</si>
  <si>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</si>
  <si>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</si>
  <si>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</si>
  <si>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</si>
  <si>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</si>
  <si>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</si>
  <si>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</si>
  <si>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</si>
  <si>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</si>
  <si>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</si>
  <si>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</si>
  <si>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</si>
  <si>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</si>
  <si>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</si>
  <si>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</si>
  <si>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</si>
  <si>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</si>
  <si>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</si>
  <si>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</si>
  <si>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</si>
  <si>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</si>
  <si>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</si>
  <si>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</si>
  <si>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</si>
  <si>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</si>
  <si>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</si>
  <si>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</si>
  <si>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</si>
  <si>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</si>
  <si>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</si>
  <si>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</si>
  <si>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</si>
  <si>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</si>
  <si>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</si>
  <si>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</si>
  <si>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</si>
  <si>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</si>
  <si>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</si>
  <si>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</si>
  <si>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</si>
  <si>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</si>
  <si>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</si>
  <si>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</si>
  <si>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</si>
  <si>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</si>
  <si>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</si>
  <si>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</si>
  <si>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</si>
  <si>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</si>
  <si>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</si>
  <si>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</si>
  <si>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</si>
  <si>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</si>
  <si>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</si>
  <si>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</si>
  <si>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</si>
  <si>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</si>
  <si>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</si>
  <si>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</si>
  <si>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</si>
  <si>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</si>
  <si>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</si>
  <si>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</si>
  <si>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</si>
  <si>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</si>
  <si>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</si>
  <si>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</si>
  <si>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</si>
  <si>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</si>
  <si>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</si>
  <si>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</si>
  <si>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</si>
  <si>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</si>
  <si>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</si>
  <si>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</si>
  <si>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</si>
  <si>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</si>
  <si>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</si>
  <si>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</si>
  <si>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</si>
  <si>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</si>
  <si>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</si>
  <si>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</si>
  <si>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</si>
  <si>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</si>
  <si>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</si>
  <si>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</si>
  <si>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</si>
  <si>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</si>
  <si>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</si>
  <si>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</si>
  <si>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</si>
  <si>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</si>
  <si>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</si>
  <si>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</si>
  <si>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</si>
  <si>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</si>
  <si>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</si>
  <si>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</si>
  <si>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</si>
  <si>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</si>
  <si>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</si>
  <si>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</si>
  <si>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</si>
  <si>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</si>
  <si>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</si>
  <si>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</si>
  <si>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</si>
  <si>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</si>
  <si>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</si>
  <si>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</si>
  <si>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</si>
  <si>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</si>
  <si>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</si>
  <si>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</si>
  <si>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</si>
  <si>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</si>
  <si>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</si>
  <si>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</si>
  <si>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</si>
  <si>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</si>
  <si>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</si>
  <si>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</si>
  <si>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</si>
  <si>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</si>
  <si>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</si>
  <si>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</si>
  <si>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</si>
  <si>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</si>
  <si>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</si>
  <si>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</si>
  <si>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</si>
  <si>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</si>
  <si>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</si>
  <si>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</si>
  <si>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</si>
  <si>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</si>
  <si>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</si>
  <si>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</si>
  <si>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</si>
  <si>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</si>
  <si>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</si>
  <si>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</si>
  <si>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</si>
  <si>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</si>
  <si>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</si>
  <si>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</si>
  <si>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</si>
  <si>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</si>
  <si>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</si>
  <si>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</si>
  <si>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</si>
  <si>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</si>
  <si>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</si>
  <si>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</si>
  <si>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</si>
  <si>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</si>
  <si>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</si>
  <si>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</si>
  <si>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</si>
  <si>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</si>
  <si>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</si>
  <si>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</si>
  <si>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</si>
  <si>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</si>
  <si>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</si>
  <si>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</si>
  <si>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</si>
  <si>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</si>
  <si>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</si>
  <si>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</si>
  <si>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</si>
  <si>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</si>
  <si>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</si>
  <si>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</si>
  <si>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</si>
  <si>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</si>
  <si>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</si>
  <si>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</si>
  <si>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</si>
  <si>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</si>
  <si>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</si>
  <si>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</si>
  <si>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</si>
  <si>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</si>
  <si>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</si>
  <si>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</si>
  <si>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</si>
  <si>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</si>
  <si>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</si>
  <si>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</si>
  <si>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</si>
  <si>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</si>
  <si>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</si>
  <si>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</si>
  <si>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</si>
  <si>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</si>
  <si>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</si>
  <si>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</si>
  <si>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</si>
  <si>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</si>
  <si>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</si>
  <si>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</si>
  <si>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</si>
  <si>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</si>
  <si>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</si>
  <si>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</si>
  <si>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</si>
  <si>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</si>
  <si>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</si>
  <si>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</si>
  <si>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</si>
  <si>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</si>
  <si>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</si>
  <si>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</si>
  <si>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</si>
  <si>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</si>
  <si>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</si>
  <si>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</si>
  <si>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</si>
  <si>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</si>
  <si>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</si>
  <si>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</si>
  <si>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</si>
  <si>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</si>
  <si>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</si>
  <si>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</si>
  <si>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</si>
  <si>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</si>
  <si>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</si>
  <si>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</si>
  <si>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</si>
  <si>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</si>
  <si>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</si>
  <si>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</si>
  <si>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</si>
  <si>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</si>
  <si>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</si>
  <si>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</si>
  <si>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</si>
  <si>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</si>
  <si>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</si>
  <si>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</si>
  <si>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</si>
  <si>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</si>
  <si>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</si>
  <si>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</si>
  <si>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</si>
  <si>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</si>
  <si>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</si>
  <si>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</si>
  <si>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</si>
  <si>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</si>
  <si>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</si>
  <si>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</si>
  <si>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</si>
  <si>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</si>
  <si>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</si>
  <si>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</si>
  <si>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</si>
  <si>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</si>
  <si>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</si>
  <si>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</si>
  <si>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</si>
  <si>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</si>
  <si>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</si>
  <si>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</si>
  <si>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</si>
  <si>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</si>
  <si>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</si>
  <si>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</si>
  <si>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</si>
  <si>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</si>
  <si>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</si>
  <si>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</si>
  <si>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</si>
  <si>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</si>
  <si>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</si>
  <si>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</si>
  <si>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</si>
  <si>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</si>
  <si>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</si>
  <si>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</si>
  <si>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</si>
  <si>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</si>
  <si>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</si>
  <si>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</si>
  <si>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</si>
  <si>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</si>
  <si>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</si>
  <si>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</si>
  <si>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</si>
  <si>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</si>
  <si>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</si>
  <si>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</si>
  <si>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</si>
  <si>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</si>
  <si>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</si>
  <si>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</si>
  <si>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</si>
  <si>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</si>
  <si>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</si>
  <si>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</si>
  <si>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</si>
  <si>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</si>
  <si>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</si>
  <si>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</si>
  <si>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</si>
  <si>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</si>
  <si>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</si>
  <si>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</si>
  <si>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</si>
  <si>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</si>
  <si>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</si>
  <si>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</si>
  <si>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</si>
  <si>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</si>
  <si>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</si>
  <si>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</si>
  <si>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</si>
  <si>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</si>
  <si>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</si>
  <si>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</si>
  <si>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</si>
  <si>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</si>
  <si>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</si>
  <si>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</si>
  <si>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</si>
  <si>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</si>
  <si>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</si>
  <si>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</si>
  <si>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</si>
  <si>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</si>
  <si>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</si>
  <si>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</si>
  <si>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</si>
  <si>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</si>
  <si>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</si>
  <si>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</si>
  <si>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</si>
  <si>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</si>
  <si>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</si>
  <si>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</si>
  <si>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</si>
  <si>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</si>
  <si>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</si>
  <si>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</si>
  <si>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</si>
  <si>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</si>
  <si>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</si>
  <si>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</si>
  <si>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</si>
  <si>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</si>
  <si>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</si>
  <si>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</si>
  <si>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</si>
  <si>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</si>
  <si>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</si>
  <si>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</si>
  <si>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</si>
  <si>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</si>
  <si>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</si>
  <si>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</si>
  <si>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</si>
  <si>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</si>
  <si>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</si>
  <si>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</si>
  <si>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</si>
  <si>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</si>
  <si>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</si>
  <si>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</si>
  <si>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</si>
  <si>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</si>
  <si>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</si>
  <si>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</si>
  <si>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</si>
  <si>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</si>
  <si>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</si>
  <si>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</si>
  <si>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</si>
  <si>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</si>
  <si>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</si>
  <si>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</si>
  <si>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</si>
  <si>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</si>
  <si>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</si>
  <si>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</si>
  <si>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</si>
  <si>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</si>
  <si>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</si>
  <si>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</si>
  <si>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</si>
  <si>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</si>
  <si>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</si>
  <si>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</si>
  <si>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</si>
  <si>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</si>
  <si>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</si>
  <si>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</si>
  <si>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</si>
  <si>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</si>
  <si>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</si>
  <si>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</si>
  <si>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</si>
  <si>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</si>
  <si>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</si>
  <si>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</si>
  <si>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</si>
  <si>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</si>
  <si>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</si>
  <si>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</si>
  <si>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</si>
  <si>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</si>
  <si>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</si>
  <si>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</si>
  <si>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</si>
  <si>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</si>
  <si>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</si>
  <si>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</si>
  <si>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</si>
  <si>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</si>
  <si>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</si>
  <si>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</si>
  <si>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</si>
  <si>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</si>
  <si>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</si>
  <si>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</si>
  <si>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</si>
  <si>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</si>
  <si>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</si>
  <si>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</si>
  <si>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</si>
  <si>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</si>
  <si>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</si>
  <si>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</si>
  <si>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</si>
  <si>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</si>
  <si>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</si>
  <si>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</si>
  <si>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</si>
  <si>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</si>
  <si>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</si>
  <si>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</si>
  <si>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</si>
  <si>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</si>
  <si>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</si>
  <si>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</si>
  <si>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</si>
  <si>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</si>
  <si>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</si>
  <si>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</si>
  <si>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</si>
  <si>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</si>
  <si>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</si>
  <si>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</si>
  <si>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</si>
  <si>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</si>
  <si>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</si>
  <si>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</si>
  <si>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</si>
  <si>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</si>
  <si>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</si>
  <si>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</si>
  <si>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</si>
  <si>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</si>
  <si>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</si>
  <si>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</si>
  <si>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</si>
  <si>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</si>
  <si>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</si>
  <si>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</si>
  <si>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</si>
  <si>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</si>
  <si>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</si>
  <si>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</si>
  <si>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</si>
  <si>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</si>
  <si>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</si>
  <si>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</si>
  <si>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</si>
  <si>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</si>
  <si>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</si>
  <si>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</si>
  <si>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</si>
  <si>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</si>
  <si>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</si>
  <si>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</si>
  <si>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</si>
  <si>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</si>
  <si>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</si>
  <si>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</si>
  <si>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</si>
  <si>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</si>
  <si>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</si>
  <si>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</si>
  <si>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</si>
  <si>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</si>
  <si>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</si>
  <si>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</si>
  <si>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</si>
  <si>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</si>
  <si>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</si>
  <si>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</si>
  <si>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</si>
  <si>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</si>
  <si>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</si>
  <si>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</si>
  <si>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</si>
  <si>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</si>
  <si>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</si>
  <si>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</si>
  <si>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</si>
  <si>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</si>
  <si>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</si>
  <si>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</si>
  <si>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</si>
  <si>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</si>
  <si>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</si>
  <si>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</si>
  <si>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</si>
  <si>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</si>
  <si>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</si>
  <si>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</si>
  <si>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</si>
  <si>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</si>
  <si>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</si>
  <si>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</si>
  <si>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</si>
  <si>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</si>
  <si>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</si>
  <si>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</si>
  <si>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</si>
  <si>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</si>
  <si>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</si>
  <si>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</si>
  <si>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</si>
  <si>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</si>
  <si>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</si>
  <si>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</si>
  <si>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</si>
  <si>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</si>
  <si>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</si>
  <si>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</si>
  <si>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</si>
  <si>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</si>
  <si>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</si>
  <si>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</si>
  <si>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</si>
  <si>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</si>
  <si>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</si>
  <si>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</si>
  <si>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</si>
  <si>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</si>
  <si>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</si>
  <si>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</si>
  <si>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</si>
  <si>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</si>
  <si>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</si>
  <si>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</si>
  <si>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</si>
  <si>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</si>
  <si>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</si>
  <si>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</si>
  <si>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</si>
  <si>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</si>
  <si>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</si>
  <si>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</si>
  <si>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</si>
  <si>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</si>
  <si>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</si>
  <si>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</si>
  <si>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</si>
  <si>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</si>
  <si>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</si>
  <si>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</si>
  <si>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</si>
  <si>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</si>
  <si>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</si>
  <si>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</si>
  <si>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</si>
  <si>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</si>
  <si>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</si>
  <si>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</si>
  <si>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</si>
  <si>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</si>
  <si>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</si>
  <si>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</si>
  <si>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</si>
  <si>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</si>
  <si>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</si>
  <si>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</si>
  <si>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</si>
  <si>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</si>
  <si>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</si>
  <si>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</si>
  <si>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</si>
  <si>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</si>
  <si>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</si>
  <si>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</si>
  <si>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</si>
  <si>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</si>
  <si>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</si>
  <si>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</si>
  <si>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</si>
  <si>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</si>
  <si>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</si>
  <si>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</si>
  <si>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</si>
  <si>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</si>
  <si>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</si>
  <si>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</si>
  <si>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</si>
  <si>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</si>
  <si>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</si>
  <si>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</si>
  <si>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</si>
  <si>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</si>
  <si>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</si>
  <si>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</si>
  <si>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</si>
  <si>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</si>
  <si>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</si>
  <si>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</si>
  <si>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</si>
  <si>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</si>
  <si>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</si>
  <si>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</si>
  <si>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</si>
  <si>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</si>
  <si>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</si>
  <si>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</si>
  <si>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</si>
  <si>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</si>
  <si>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</si>
  <si>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</si>
  <si>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</si>
  <si>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</si>
  <si>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</si>
  <si>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</si>
  <si>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</si>
  <si>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</si>
  <si>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</si>
  <si>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</si>
  <si>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</si>
  <si>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</si>
  <si>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</si>
  <si>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</si>
  <si>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</si>
  <si>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</si>
  <si>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</si>
  <si>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</si>
  <si>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</si>
  <si>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</si>
  <si>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</si>
  <si>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</si>
  <si>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</si>
  <si>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</si>
  <si>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</si>
  <si>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</si>
  <si>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</si>
  <si>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</si>
  <si>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</si>
  <si>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</si>
  <si>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</si>
  <si>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</si>
  <si>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</si>
  <si>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</si>
  <si>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</si>
  <si>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</si>
  <si>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</si>
  <si>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</si>
  <si>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</si>
  <si>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</si>
  <si>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</si>
  <si>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</si>
  <si>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</si>
  <si>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</si>
  <si>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</si>
  <si>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</si>
  <si>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</si>
  <si>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</si>
  <si>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</si>
  <si>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</si>
  <si>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</si>
  <si>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</si>
  <si>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</si>
  <si>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</si>
  <si>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</si>
  <si>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</si>
  <si>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</si>
  <si>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</si>
  <si>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</si>
  <si>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</si>
  <si>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</si>
  <si>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</si>
  <si>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</si>
  <si>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</si>
  <si>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</si>
  <si>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</si>
  <si>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</si>
  <si>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</si>
  <si>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</si>
  <si>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</si>
  <si>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</si>
  <si>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</si>
  <si>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</si>
  <si>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</si>
  <si>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</si>
  <si>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</si>
  <si>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</si>
  <si>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</si>
  <si>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</si>
  <si>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</si>
  <si>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</si>
  <si>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</si>
  <si>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</si>
  <si>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</si>
  <si>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</si>
  <si>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</si>
  <si>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</si>
  <si>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</si>
  <si>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</si>
  <si>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</si>
  <si>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</si>
  <si>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</si>
  <si>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</si>
  <si>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</si>
  <si>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</si>
  <si>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</si>
  <si>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</si>
  <si>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</si>
  <si>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</si>
  <si>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</si>
  <si>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</si>
  <si>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</si>
  <si>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</si>
  <si>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</si>
  <si>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</si>
  <si>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</si>
  <si>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</si>
  <si>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</si>
  <si>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</si>
  <si>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</si>
  <si>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</si>
  <si>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</si>
  <si>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</si>
  <si>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</si>
  <si>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</si>
  <si>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</si>
  <si>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</si>
  <si>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</si>
  <si>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</si>
  <si>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</si>
  <si>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</si>
  <si>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</si>
  <si>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</si>
  <si>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</si>
  <si>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</si>
  <si>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</si>
  <si>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</si>
  <si>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</si>
  <si>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</si>
  <si>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</si>
  <si>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</si>
  <si>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</si>
  <si>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</si>
  <si>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</si>
  <si>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</si>
  <si>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</si>
  <si>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</si>
  <si>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</si>
  <si>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</si>
  <si>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</si>
  <si>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</si>
  <si>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</si>
  <si>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</si>
  <si>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</si>
  <si>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</si>
  <si>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</si>
  <si>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</si>
  <si>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</si>
  <si>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</si>
  <si>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</si>
  <si>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</si>
  <si>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</si>
  <si>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</si>
  <si>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</si>
  <si>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</si>
  <si>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</si>
  <si>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</si>
  <si>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</si>
  <si>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</si>
  <si>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</si>
  <si>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</si>
  <si>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</si>
  <si>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</si>
  <si>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</si>
  <si>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</si>
  <si>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</si>
  <si>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</si>
  <si>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</si>
  <si>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</si>
  <si>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</si>
  <si>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</si>
  <si>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</si>
  <si>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</si>
  <si>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</si>
  <si>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</si>
  <si>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</si>
  <si>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</si>
  <si>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</si>
  <si>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</si>
  <si>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</si>
  <si>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</si>
  <si>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</si>
  <si>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</si>
  <si>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</si>
  <si>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</si>
  <si>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</si>
  <si>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</si>
  <si>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</si>
  <si>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</si>
  <si>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</si>
  <si>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</si>
  <si>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</si>
  <si>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</si>
  <si>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</si>
  <si>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</si>
  <si>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</si>
  <si>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</si>
  <si>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</si>
  <si>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</si>
  <si>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</si>
  <si>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</si>
  <si>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</si>
  <si>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</si>
  <si>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</si>
  <si>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</si>
  <si>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</si>
  <si>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</si>
  <si>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</si>
  <si>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</si>
  <si>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</si>
  <si>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</si>
  <si>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</si>
  <si>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</si>
  <si>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</si>
  <si>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</si>
  <si>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</si>
  <si>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</si>
  <si>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</si>
  <si>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</si>
  <si>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</si>
  <si>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</si>
  <si>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</si>
  <si>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</si>
  <si>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</si>
  <si>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</si>
  <si>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</si>
  <si>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</si>
  <si>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</si>
  <si>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</si>
  <si>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</si>
  <si>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</si>
  <si>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</si>
  <si>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</si>
  <si>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</si>
  <si>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</si>
  <si>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</si>
  <si>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</si>
  <si>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</si>
  <si>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</si>
  <si>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</si>
  <si>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</si>
  <si>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</si>
  <si>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</si>
  <si>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</si>
  <si>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</si>
  <si>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</si>
  <si>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</si>
  <si>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</si>
  <si>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</si>
  <si>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</si>
  <si>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</si>
  <si>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</si>
  <si>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</si>
  <si>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</si>
  <si>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</si>
  <si>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</si>
  <si>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</si>
  <si>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</si>
  <si>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</si>
  <si>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</si>
  <si>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</si>
  <si>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</si>
  <si>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</si>
  <si>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</si>
  <si>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</si>
  <si>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</si>
  <si>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</si>
  <si>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</si>
  <si>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</si>
  <si>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</si>
  <si>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</si>
  <si>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</si>
  <si>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</si>
  <si>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</si>
  <si>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</si>
  <si>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</si>
  <si>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</si>
  <si>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</si>
  <si>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</si>
  <si>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</si>
  <si>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</si>
  <si>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</si>
  <si>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</si>
  <si>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</si>
  <si>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</si>
  <si>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</si>
  <si>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</si>
  <si>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</si>
  <si>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</si>
  <si>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</si>
  <si>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</si>
  <si>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</si>
  <si>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</si>
  <si>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</si>
  <si>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</si>
  <si>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</si>
  <si>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</si>
  <si>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</si>
  <si>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</si>
  <si>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</si>
  <si>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</si>
  <si>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</si>
  <si>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</si>
  <si>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</si>
  <si>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</si>
  <si>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</si>
  <si>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</si>
  <si>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</si>
  <si>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</si>
  <si>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</si>
  <si>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</si>
  <si>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</si>
  <si>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</si>
  <si>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</si>
  <si>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</si>
  <si>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</si>
  <si>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</si>
  <si>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</si>
  <si>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</si>
  <si>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</si>
  <si>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</si>
  <si>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</si>
  <si>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</si>
  <si>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</si>
  <si>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</si>
  <si>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</si>
  <si>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</si>
  <si>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</si>
  <si>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</si>
  <si>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</si>
  <si>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</si>
  <si>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</si>
  <si>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</si>
  <si>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</si>
  <si>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</si>
  <si>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</si>
  <si>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</si>
  <si>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</si>
  <si>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</si>
  <si>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</si>
  <si>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</si>
  <si>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</si>
  <si>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</si>
  <si>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</si>
  <si>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</si>
  <si>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</si>
  <si>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</si>
  <si>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</si>
  <si>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</si>
  <si>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</si>
  <si>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</si>
  <si>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</si>
  <si>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</si>
  <si>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</si>
  <si>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</si>
  <si>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</si>
  <si>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</si>
  <si>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</si>
  <si>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</si>
  <si>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</si>
  <si>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</si>
  <si>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</si>
  <si>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</si>
  <si>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</si>
  <si>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</si>
  <si>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</si>
  <si>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</si>
  <si>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</si>
  <si>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</si>
  <si>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</si>
  <si>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</si>
  <si>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</si>
  <si>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</si>
  <si>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</si>
  <si>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</si>
  <si>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</si>
  <si>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</si>
  <si>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</si>
  <si>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</si>
  <si>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</si>
  <si>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</si>
  <si>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</si>
  <si>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</si>
  <si>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</si>
  <si>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</si>
  <si>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</si>
  <si>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</si>
  <si>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</si>
  <si>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</si>
  <si>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</si>
  <si>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</si>
  <si>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</si>
  <si>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</si>
  <si>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</si>
  <si>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</si>
  <si>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</si>
  <si>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</si>
  <si>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</si>
  <si>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</si>
  <si>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</si>
  <si>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</si>
  <si>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</si>
  <si>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</si>
  <si>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</si>
  <si>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</si>
  <si>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</si>
  <si>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</si>
  <si>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</si>
  <si>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</si>
  <si>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</si>
  <si>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</si>
  <si>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</si>
  <si>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</si>
  <si>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</si>
  <si>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</si>
  <si>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</si>
  <si>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</si>
  <si>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</si>
  <si>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</si>
  <si>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</si>
  <si>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</si>
  <si>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</si>
  <si>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</si>
  <si>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</si>
  <si>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</si>
  <si>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</si>
  <si>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</si>
  <si>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</si>
  <si>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</si>
  <si>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</si>
  <si>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</si>
  <si>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</si>
  <si>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</si>
  <si>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</si>
  <si>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</si>
  <si>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</si>
  <si>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</si>
  <si>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</si>
  <si>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</si>
  <si>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</si>
  <si>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</si>
  <si>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</si>
  <si>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</si>
  <si>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</si>
  <si>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</si>
  <si>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</si>
  <si>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</si>
  <si>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</si>
  <si>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</si>
  <si>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</si>
  <si>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</si>
  <si>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</si>
  <si>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</si>
  <si>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</si>
  <si>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</si>
  <si>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</si>
  <si>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</si>
  <si>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</si>
  <si>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</si>
  <si>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</si>
  <si>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</si>
  <si>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</si>
  <si>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</si>
  <si>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</si>
  <si>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</si>
  <si>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</si>
  <si>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</si>
  <si>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</si>
  <si>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</si>
  <si>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</si>
  <si>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</si>
  <si>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</si>
  <si>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</si>
  <si>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</si>
  <si>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</si>
  <si>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</si>
  <si>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</si>
  <si>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</si>
  <si>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</si>
  <si>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</si>
  <si>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</si>
  <si>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</si>
  <si>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</si>
  <si>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</si>
  <si>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</si>
  <si>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</si>
  <si>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</si>
  <si>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</si>
  <si>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</si>
  <si>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</si>
  <si>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</si>
  <si>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</si>
  <si>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</si>
  <si>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</si>
  <si>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</si>
  <si>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</si>
  <si>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</si>
  <si>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</si>
  <si>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</si>
  <si>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</si>
  <si>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</si>
  <si>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</si>
  <si>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</si>
  <si>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</si>
  <si>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</si>
  <si>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</si>
  <si>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</si>
  <si>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</si>
  <si>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</si>
  <si>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</si>
  <si>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</si>
  <si>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</si>
  <si>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</si>
  <si>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</si>
  <si>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</si>
  <si>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</si>
  <si>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</si>
  <si>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</si>
  <si>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</si>
  <si>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</si>
  <si>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</si>
  <si>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</si>
  <si>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</si>
  <si>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</si>
  <si>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</si>
  <si>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</si>
  <si>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</si>
  <si>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</si>
  <si>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</si>
  <si>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</si>
  <si>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</si>
  <si>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</si>
  <si>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</si>
  <si>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</si>
  <si>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</si>
  <si>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</si>
  <si>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</si>
  <si>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</si>
  <si>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</si>
  <si>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</si>
  <si>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</si>
  <si>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</si>
  <si>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</si>
  <si>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</si>
  <si>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</si>
  <si>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</si>
  <si>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</si>
  <si>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</si>
  <si>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</si>
  <si>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</si>
  <si>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</si>
  <si>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</si>
  <si>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</si>
  <si>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</si>
  <si>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</si>
  <si>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</si>
  <si>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</si>
  <si>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</si>
  <si>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</si>
  <si>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</si>
  <si>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</si>
  <si>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</si>
  <si>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</si>
  <si>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</si>
  <si>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</si>
  <si>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</si>
  <si>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</si>
  <si>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</si>
  <si>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</si>
  <si>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</si>
  <si>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</si>
  <si>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</si>
  <si>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</si>
  <si>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</si>
  <si>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</si>
  <si>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</si>
  <si>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</si>
  <si>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</si>
  <si>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</si>
  <si>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</si>
  <si>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</si>
  <si>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</si>
  <si>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</si>
  <si>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</si>
  <si>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</si>
  <si>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</si>
  <si>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</si>
  <si>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</si>
  <si>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</si>
  <si>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</si>
  <si>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</si>
  <si>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</si>
  <si>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</si>
  <si>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</si>
  <si>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</si>
  <si>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</si>
  <si>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</si>
  <si>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</si>
  <si>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</si>
  <si>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</si>
  <si>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</si>
  <si>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</si>
  <si>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</si>
  <si>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</si>
  <si>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</si>
  <si>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</si>
  <si>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</si>
  <si>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</si>
  <si>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</si>
  <si>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</si>
  <si>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</si>
  <si>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</si>
  <si>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</si>
  <si>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</si>
  <si>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</si>
  <si>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</si>
  <si>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</si>
  <si>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</si>
  <si>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</si>
  <si>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</si>
  <si>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</si>
  <si>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</si>
  <si>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</si>
  <si>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</si>
  <si>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</si>
  <si>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</si>
  <si>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</si>
  <si>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</si>
  <si>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</si>
  <si>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</si>
  <si>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</si>
  <si>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</si>
  <si>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</si>
  <si>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</si>
  <si>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</si>
  <si>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</si>
  <si>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</si>
  <si>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</si>
  <si>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</si>
  <si>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</si>
  <si>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</si>
  <si>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</si>
  <si>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</si>
  <si>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</si>
  <si>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</si>
  <si>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</si>
  <si>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</si>
  <si>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</si>
  <si>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</si>
  <si>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</si>
  <si>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</si>
  <si>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</si>
  <si>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</si>
  <si>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</si>
  <si>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</si>
  <si>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</si>
  <si>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</si>
  <si>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</si>
  <si>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</si>
  <si>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</si>
  <si>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</si>
  <si>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</si>
  <si>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</si>
  <si>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</si>
  <si>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</si>
  <si>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</si>
  <si>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</si>
  <si>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</si>
  <si>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</si>
  <si>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</si>
  <si>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</si>
  <si>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</si>
  <si>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</si>
  <si>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</si>
  <si>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</si>
  <si>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</si>
  <si>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</si>
  <si>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</si>
  <si>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</si>
  <si>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</si>
  <si>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</si>
  <si>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</si>
  <si>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</si>
  <si>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</si>
  <si>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</si>
  <si>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</si>
  <si>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</si>
  <si>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</si>
  <si>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</si>
  <si>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</si>
  <si>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</si>
  <si>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</si>
  <si>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</si>
  <si>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</si>
  <si>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</si>
  <si>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</si>
  <si>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</si>
  <si>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</si>
  <si>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</si>
  <si>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</si>
  <si>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</si>
  <si>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</si>
  <si>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</si>
  <si>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</si>
  <si>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</si>
  <si>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</si>
  <si>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</si>
  <si>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</si>
  <si>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</si>
  <si>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</si>
  <si>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</si>
  <si>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</si>
  <si>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</si>
  <si>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</si>
  <si>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</si>
  <si>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</si>
  <si>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</si>
  <si>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</si>
  <si>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</si>
  <si>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</si>
  <si>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</si>
  <si>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</si>
  <si>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</si>
  <si>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</si>
  <si>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</si>
  <si>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</si>
  <si>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</si>
  <si>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</si>
  <si>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</si>
  <si>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</si>
  <si>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</si>
  <si>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</si>
  <si>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</si>
  <si>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</si>
  <si>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</si>
  <si>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</si>
  <si>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</si>
  <si>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</si>
  <si>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</si>
  <si>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</si>
  <si>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</si>
  <si>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</si>
  <si>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</si>
  <si>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</si>
  <si>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</si>
  <si>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</si>
  <si>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</si>
  <si>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</si>
  <si>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</si>
  <si>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</si>
  <si>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</si>
  <si>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</si>
  <si>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</si>
  <si>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</si>
  <si>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</si>
  <si>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</si>
  <si>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</si>
  <si>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</si>
  <si>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</si>
  <si>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</si>
  <si>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</si>
  <si>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</si>
  <si>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</si>
  <si>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</si>
  <si>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</si>
  <si>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</si>
  <si>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</si>
  <si>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</si>
  <si>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</si>
  <si>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</si>
  <si>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</si>
  <si>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</si>
  <si>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</si>
  <si>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</si>
  <si>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</si>
  <si>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</si>
  <si>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</si>
  <si>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</si>
  <si>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</si>
  <si>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</si>
  <si>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</si>
  <si>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</si>
  <si>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</si>
  <si>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</si>
  <si>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</si>
  <si>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</si>
  <si>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</si>
  <si>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</si>
  <si>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</si>
  <si>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</si>
  <si>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</si>
  <si>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</si>
  <si>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</si>
  <si>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</si>
  <si>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</si>
  <si>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</si>
  <si>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</si>
  <si>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</si>
  <si>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</si>
  <si>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</si>
  <si>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</si>
  <si>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</si>
  <si>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</si>
  <si>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</si>
  <si>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</si>
  <si>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</si>
  <si>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</si>
  <si>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</si>
  <si>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</si>
  <si>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</si>
  <si>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</si>
  <si>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</si>
  <si>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</si>
  <si>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</si>
  <si>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</si>
  <si>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</si>
  <si>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</si>
  <si>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</si>
  <si>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</si>
  <si>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</si>
  <si>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</si>
  <si>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</si>
  <si>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</si>
  <si>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</si>
  <si>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</si>
  <si>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</si>
  <si>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</si>
  <si>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</si>
  <si>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</si>
  <si>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</si>
  <si>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</si>
  <si>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</si>
  <si>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</si>
  <si>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</si>
  <si>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</si>
  <si>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</si>
  <si>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</si>
  <si>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</si>
  <si>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</si>
  <si>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</si>
  <si>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</si>
  <si>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</si>
  <si>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</si>
  <si>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</si>
  <si>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</si>
  <si>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</si>
  <si>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</si>
  <si>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</si>
  <si>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</si>
  <si>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</si>
  <si>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</si>
  <si>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</si>
  <si>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</si>
  <si>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</si>
  <si>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</si>
  <si>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</si>
  <si>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</si>
  <si>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</si>
  <si>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</si>
  <si>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</si>
  <si>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</si>
  <si>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</si>
  <si>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</si>
  <si>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</si>
  <si>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</si>
  <si>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</si>
  <si>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</si>
  <si>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</si>
  <si>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</si>
  <si>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</si>
  <si>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</si>
  <si>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</si>
  <si>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</si>
  <si>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</si>
  <si>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</si>
  <si>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</si>
  <si>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</si>
  <si>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</si>
  <si>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</si>
  <si>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</si>
  <si>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</si>
  <si>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</si>
  <si>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</si>
  <si>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</si>
  <si>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</si>
  <si>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</si>
  <si>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</si>
  <si>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</si>
  <si>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</si>
  <si>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</si>
  <si>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</si>
  <si>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</si>
  <si>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</si>
  <si>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</si>
  <si>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</si>
  <si>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</si>
  <si>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</si>
  <si>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</si>
  <si>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</si>
  <si>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</si>
  <si>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</si>
  <si>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</si>
  <si>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</si>
  <si>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</si>
  <si>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</si>
  <si>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</si>
  <si>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</si>
  <si>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</si>
  <si>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</si>
  <si>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</si>
  <si>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</si>
  <si>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</si>
  <si>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</si>
  <si>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</si>
  <si>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</si>
  <si>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</si>
  <si>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</si>
  <si>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</si>
  <si>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</si>
  <si>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</si>
  <si>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</si>
  <si>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</si>
  <si>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</si>
  <si>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</si>
  <si>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</si>
  <si>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</si>
  <si>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</si>
  <si>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</si>
  <si>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</si>
  <si>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</si>
  <si>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</si>
  <si>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</si>
  <si>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</si>
  <si>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</si>
  <si>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</si>
  <si>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</si>
  <si>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</si>
  <si>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</si>
  <si>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</si>
  <si>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</si>
  <si>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</si>
  <si>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</si>
  <si>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</si>
  <si>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</si>
  <si>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</si>
  <si>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</si>
  <si>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</si>
  <si>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</si>
  <si>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</si>
  <si>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</si>
  <si>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</si>
  <si>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</si>
  <si>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</si>
  <si>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</si>
  <si>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</si>
  <si>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</si>
  <si>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</si>
  <si>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</si>
  <si>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</si>
  <si>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</si>
  <si>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</si>
  <si>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</si>
  <si>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</si>
  <si>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</si>
  <si>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</si>
  <si>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</si>
  <si>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</si>
  <si>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</si>
  <si>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</si>
  <si>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</si>
  <si>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</si>
  <si>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</si>
  <si>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</si>
  <si>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</si>
  <si>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</si>
  <si>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</si>
  <si>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</si>
  <si>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</si>
  <si>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</si>
  <si>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</si>
  <si>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</si>
  <si>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</si>
  <si>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</si>
  <si>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</si>
  <si>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</si>
  <si>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</si>
  <si>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</si>
  <si>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</si>
  <si>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</si>
  <si>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</si>
  <si>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</si>
  <si>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</si>
  <si>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</si>
  <si>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</si>
  <si>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</si>
  <si>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</si>
  <si>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</si>
  <si>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</si>
  <si>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</si>
  <si>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</si>
  <si>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</si>
  <si>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</si>
  <si>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</si>
  <si>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</si>
  <si>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</si>
  <si>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</si>
  <si>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</si>
  <si>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</si>
  <si>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</si>
  <si>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</si>
  <si>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</si>
  <si>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</si>
  <si>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</si>
  <si>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</si>
  <si>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</si>
  <si>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</si>
  <si>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</si>
  <si>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</si>
  <si>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</si>
  <si>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</si>
  <si>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</si>
  <si>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</si>
  <si>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</si>
  <si>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</si>
  <si>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</si>
  <si>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</si>
  <si>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</si>
  <si>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</si>
  <si>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</si>
  <si>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</si>
  <si>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</si>
  <si>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</si>
  <si>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</si>
  <si>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</si>
  <si>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</si>
  <si>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</si>
  <si>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</si>
  <si>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</si>
  <si>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</si>
  <si>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</si>
  <si>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</si>
  <si>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</si>
  <si>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</si>
  <si>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</si>
  <si>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</si>
  <si>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</si>
  <si>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</si>
  <si>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</si>
  <si>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</si>
  <si>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</si>
  <si>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</si>
  <si>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</si>
  <si>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</si>
  <si>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</si>
  <si>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</si>
  <si>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</si>
  <si>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</si>
  <si>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</si>
  <si>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</si>
  <si>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</si>
  <si>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</si>
  <si>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</si>
  <si>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</si>
  <si>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</si>
  <si>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</si>
  <si>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</si>
  <si>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</si>
  <si>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</si>
  <si>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</si>
  <si>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</si>
  <si>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</si>
  <si>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</si>
  <si>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</si>
  <si>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</si>
  <si>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</si>
  <si>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</si>
  <si>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</si>
  <si>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</si>
  <si>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</si>
  <si>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</si>
  <si>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</si>
  <si>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</si>
  <si>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</si>
  <si>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</si>
  <si>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</si>
  <si>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</si>
  <si>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</si>
  <si>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</si>
  <si>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</si>
  <si>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</si>
  <si>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</si>
  <si>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</si>
  <si>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</si>
  <si>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</si>
  <si>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</si>
  <si>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</si>
  <si>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</si>
  <si>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</si>
  <si>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</si>
  <si>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</si>
  <si>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</si>
  <si>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</si>
  <si>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</si>
  <si>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</si>
  <si>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</si>
  <si>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</si>
  <si>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</si>
  <si>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</si>
  <si>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</si>
  <si>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</si>
  <si>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</si>
  <si>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</si>
  <si>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</si>
  <si>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</si>
  <si>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</si>
  <si>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</si>
  <si>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</si>
  <si>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</si>
  <si>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</si>
  <si>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</si>
  <si>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</si>
  <si>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</si>
  <si>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</si>
  <si>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</si>
  <si>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</si>
  <si>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</si>
  <si>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</si>
  <si>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</si>
  <si>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</si>
  <si>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</si>
  <si>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</si>
  <si>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</si>
  <si>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</si>
  <si>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</si>
  <si>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</si>
  <si>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</si>
  <si>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</si>
  <si>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</si>
  <si>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</si>
  <si>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</si>
  <si>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</si>
  <si>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</si>
  <si>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</si>
  <si>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</si>
  <si>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</si>
  <si>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</si>
  <si>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</si>
  <si>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</si>
  <si>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</si>
  <si>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</si>
  <si>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</si>
  <si>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</si>
  <si>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</si>
  <si>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</si>
  <si>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</si>
  <si>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</si>
  <si>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</si>
  <si>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</si>
  <si>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</si>
  <si>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</si>
  <si>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</si>
  <si>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</si>
  <si>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</si>
  <si>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</si>
  <si>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</si>
  <si>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</si>
  <si>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</si>
  <si>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</si>
  <si>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</si>
  <si>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</si>
  <si>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</si>
  <si>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</si>
  <si>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</si>
  <si>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</si>
  <si>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</si>
  <si>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</si>
  <si>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</si>
  <si>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</si>
  <si>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</si>
  <si>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</si>
  <si>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</si>
  <si>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</si>
  <si>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</si>
  <si>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</si>
  <si>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</si>
  <si>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</si>
  <si>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</si>
  <si>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</si>
  <si>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</si>
  <si>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</si>
  <si>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</si>
  <si>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</si>
  <si>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</si>
  <si>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</si>
  <si>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</si>
  <si>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</si>
  <si>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</si>
  <si>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</si>
  <si>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</si>
  <si>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</si>
  <si>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</si>
  <si>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</si>
  <si>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</si>
  <si>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</si>
  <si>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</si>
  <si>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</si>
  <si>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</si>
  <si>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</si>
  <si>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</si>
  <si>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</si>
  <si>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</si>
  <si>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</si>
  <si>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</si>
  <si>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</si>
  <si>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</si>
  <si>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</si>
  <si>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</si>
  <si>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</si>
  <si>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</si>
  <si>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</si>
  <si>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</si>
  <si>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</si>
  <si>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</si>
  <si>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</si>
  <si>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</si>
  <si>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</si>
  <si>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</si>
  <si>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</si>
  <si>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</si>
  <si>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</si>
  <si>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</si>
  <si>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</si>
  <si>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</si>
  <si>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</si>
  <si>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</si>
  <si>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</si>
  <si>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</si>
  <si>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</si>
  <si>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</si>
  <si>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</si>
  <si>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</si>
  <si>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</si>
  <si>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</si>
  <si>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</si>
  <si>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</si>
  <si>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</si>
  <si>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</si>
  <si>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</si>
  <si>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</si>
  <si>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</si>
  <si>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</si>
  <si>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</si>
  <si>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</si>
  <si>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</si>
  <si>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</si>
  <si>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</si>
  <si>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</si>
  <si>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</si>
  <si>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</si>
  <si>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</si>
  <si>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</si>
  <si>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</si>
  <si>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</si>
  <si>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</si>
  <si>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</si>
  <si>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</si>
  <si>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</si>
  <si>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</si>
  <si>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</si>
  <si>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</si>
  <si>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</si>
  <si>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</si>
  <si>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</si>
  <si>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</si>
  <si>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</si>
  <si>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</si>
  <si>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</si>
  <si>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</si>
  <si>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</si>
  <si>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</si>
  <si>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</si>
  <si>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</si>
  <si>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</si>
  <si>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</si>
  <si>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</si>
  <si>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</si>
  <si>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</si>
  <si>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</si>
  <si>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</si>
  <si>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</si>
  <si>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</si>
  <si>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</si>
  <si>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</si>
  <si>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</si>
  <si>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</si>
  <si>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</si>
  <si>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</si>
  <si>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</si>
  <si>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</si>
  <si>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</si>
  <si>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</si>
  <si>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</si>
  <si>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</si>
  <si>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</si>
  <si>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</si>
  <si>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</si>
  <si>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</si>
  <si>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</si>
  <si>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</si>
  <si>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</si>
  <si>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</si>
  <si>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</si>
  <si>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</si>
  <si>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</si>
  <si>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</si>
  <si>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</si>
  <si>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</si>
  <si>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</si>
  <si>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</si>
  <si>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</si>
  <si>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</si>
  <si>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</si>
  <si>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</si>
  <si>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</si>
  <si>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</si>
  <si>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</si>
  <si>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</si>
  <si>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</si>
  <si>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</si>
  <si>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</si>
  <si>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</si>
  <si>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</si>
  <si>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</si>
  <si>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</si>
  <si>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</si>
  <si>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</si>
  <si>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</si>
  <si>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</si>
  <si>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</si>
  <si>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</si>
  <si>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</si>
  <si>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</si>
  <si>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</si>
  <si>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</si>
  <si>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</si>
  <si>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</si>
  <si>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</si>
  <si>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</si>
  <si>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</si>
  <si>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</si>
  <si>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</si>
  <si>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</si>
  <si>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</si>
  <si>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</si>
  <si>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</si>
  <si>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</si>
  <si>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</si>
  <si>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</si>
  <si>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</si>
  <si>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</si>
  <si>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</si>
  <si>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</si>
  <si>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</si>
  <si>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</si>
  <si>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</si>
  <si>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</si>
  <si>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</si>
  <si>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</si>
  <si>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</si>
  <si>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</si>
  <si>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</si>
  <si>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</si>
  <si>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</si>
  <si>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</si>
  <si>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</si>
  <si>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</si>
  <si>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</si>
  <si>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</si>
  <si>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</si>
  <si>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</si>
  <si>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</si>
  <si>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</si>
  <si>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</si>
  <si>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</si>
  <si>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</si>
  <si>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</si>
  <si>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</si>
  <si>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</si>
  <si>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</si>
  <si>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</si>
  <si>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</si>
  <si>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</si>
  <si>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</si>
  <si>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</si>
  <si>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</si>
  <si>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</si>
  <si>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</si>
  <si>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</si>
  <si>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</si>
  <si>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</si>
  <si>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</si>
  <si>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</si>
  <si>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</si>
  <si>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</si>
  <si>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</si>
  <si>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</si>
  <si>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</si>
  <si>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</si>
  <si>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</si>
  <si>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</si>
  <si>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</si>
  <si>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</si>
  <si>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</si>
  <si>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</si>
  <si>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</si>
  <si>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</si>
  <si>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</si>
  <si>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</si>
  <si>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</si>
  <si>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</si>
  <si>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</si>
  <si>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</si>
  <si>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</si>
  <si>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</si>
  <si>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</si>
  <si>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</si>
  <si>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</si>
  <si>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</si>
  <si>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</si>
  <si>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</si>
  <si>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</si>
  <si>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</si>
  <si>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</si>
  <si>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</si>
  <si>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</si>
  <si>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</si>
  <si>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</si>
  <si>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</si>
  <si>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</si>
  <si>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</si>
  <si>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</si>
  <si>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</si>
  <si>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</si>
  <si>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</si>
  <si>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</si>
  <si>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</si>
  <si>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</si>
  <si>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</si>
  <si>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</si>
  <si>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</si>
  <si>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</si>
  <si>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</si>
  <si>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</si>
  <si>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</si>
  <si>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</si>
  <si>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</si>
  <si>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</si>
  <si>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</si>
  <si>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</si>
  <si>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</si>
  <si>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</si>
  <si>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</si>
  <si>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</si>
  <si>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</si>
  <si>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</si>
  <si>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</si>
  <si>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</si>
  <si>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</si>
  <si>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</si>
  <si>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</si>
  <si>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</si>
  <si>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</si>
  <si>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</si>
  <si>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</si>
  <si>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</si>
  <si>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</si>
  <si>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</si>
  <si>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</si>
  <si>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</si>
  <si>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</si>
  <si>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</si>
  <si>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</si>
  <si>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</si>
  <si>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</si>
  <si>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</si>
  <si>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</si>
  <si>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</si>
  <si>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</si>
  <si>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</si>
  <si>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</si>
  <si>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</si>
  <si>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</si>
  <si>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</si>
  <si>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</si>
  <si>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</si>
  <si>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</si>
  <si>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</si>
  <si>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</si>
  <si>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</si>
  <si>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</si>
  <si>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</si>
  <si>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</si>
  <si>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</si>
  <si>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</si>
  <si>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</si>
  <si>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</si>
  <si>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</si>
  <si>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</si>
  <si>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</si>
  <si>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</si>
  <si>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</si>
  <si>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</si>
  <si>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</si>
  <si>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</si>
  <si>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</si>
  <si>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</si>
  <si>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</si>
  <si>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</si>
  <si>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</si>
  <si>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</si>
  <si>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</si>
  <si>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</si>
  <si>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</si>
  <si>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</si>
  <si>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</si>
  <si>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</si>
  <si>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</si>
  <si>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</si>
  <si>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</si>
  <si>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</si>
  <si>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</si>
  <si>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</si>
  <si>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</si>
  <si>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</si>
  <si>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</si>
  <si>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</si>
  <si>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</si>
  <si>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</si>
  <si>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</si>
  <si>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</si>
  <si>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</si>
  <si>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</si>
  <si>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</si>
  <si>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</si>
  <si>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</si>
  <si>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</si>
  <si>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</si>
  <si>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</si>
  <si>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</si>
  <si>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</si>
  <si>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</si>
  <si>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</si>
  <si>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</si>
  <si>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</si>
  <si>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</si>
  <si>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</si>
  <si>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</si>
  <si>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</si>
  <si>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</si>
  <si>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</si>
  <si>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</si>
  <si>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</si>
  <si>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</si>
  <si>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</si>
  <si>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</si>
  <si>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</si>
  <si>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</si>
  <si>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</si>
  <si>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</si>
  <si>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</si>
  <si>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</si>
  <si>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</si>
  <si>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</si>
  <si>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</si>
  <si>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</si>
  <si>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</si>
  <si>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</si>
  <si>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</si>
  <si>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</si>
  <si>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</si>
  <si>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</si>
  <si>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</si>
  <si>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</si>
  <si>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</si>
  <si>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</si>
  <si>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</si>
  <si>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</si>
  <si>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</si>
  <si>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</si>
  <si>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</si>
  <si>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</si>
  <si>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</si>
  <si>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</si>
  <si>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</si>
  <si>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</si>
  <si>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</si>
  <si>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</si>
  <si>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</si>
  <si>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</si>
  <si>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</si>
  <si>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</si>
  <si>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</si>
  <si>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</si>
  <si>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</si>
  <si>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</si>
  <si>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</si>
  <si>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</si>
  <si>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</si>
  <si>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</si>
  <si>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</si>
  <si>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</si>
  <si>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</si>
  <si>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</si>
  <si>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</si>
  <si>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</si>
  <si>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</si>
  <si>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</si>
  <si>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</si>
  <si>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</si>
  <si>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</si>
  <si>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</si>
  <si>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</si>
  <si>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</si>
  <si>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</si>
  <si>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</si>
  <si>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</si>
  <si>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</si>
  <si>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</si>
  <si>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</si>
  <si>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</si>
  <si>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</si>
  <si>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</si>
  <si>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</si>
  <si>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</si>
  <si>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</si>
  <si>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</si>
  <si>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</si>
  <si>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</si>
  <si>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</si>
  <si>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</si>
  <si>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</si>
  <si>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</si>
  <si>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</si>
  <si>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</si>
  <si>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</si>
  <si>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</si>
  <si>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</si>
  <si>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</si>
  <si>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</si>
  <si>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</si>
  <si>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</si>
  <si>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</si>
  <si>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</si>
  <si>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</si>
  <si>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</si>
  <si>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</si>
  <si>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</si>
  <si>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</si>
  <si>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</si>
  <si>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</si>
  <si>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</si>
  <si>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</si>
  <si>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</si>
  <si>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</si>
  <si>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</si>
  <si>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</si>
  <si>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</si>
  <si>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</si>
  <si>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</si>
  <si>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</si>
  <si>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</si>
  <si>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</si>
  <si>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</si>
  <si>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</si>
  <si>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</si>
  <si>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</si>
  <si>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</si>
  <si>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</si>
  <si>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</si>
  <si>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</si>
  <si>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</si>
  <si>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</si>
  <si>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</si>
  <si>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</si>
  <si>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</si>
  <si>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</si>
  <si>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</si>
  <si>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</si>
  <si>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</si>
  <si>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</si>
  <si>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</si>
  <si>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</si>
  <si>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</si>
  <si>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</si>
  <si>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</si>
  <si>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</si>
  <si>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</si>
  <si>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</si>
  <si>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</si>
  <si>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</si>
  <si>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</si>
  <si>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</si>
  <si>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</si>
  <si>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</si>
  <si>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</si>
  <si>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</si>
  <si>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</si>
  <si>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</si>
  <si>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</si>
  <si>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</si>
  <si>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</si>
  <si>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</si>
  <si>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</si>
  <si>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</si>
  <si>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</si>
  <si>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</si>
  <si>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</si>
  <si>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</si>
  <si>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</si>
  <si>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</si>
  <si>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</si>
  <si>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</si>
  <si>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</si>
  <si>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</si>
  <si>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</si>
  <si>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</si>
  <si>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</si>
  <si>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</si>
  <si>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</si>
  <si>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</si>
  <si>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</si>
  <si>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</si>
  <si>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</si>
  <si>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</si>
  <si>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</si>
  <si>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</si>
  <si>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</si>
  <si>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</si>
  <si>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</si>
  <si>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</si>
  <si>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</si>
  <si>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</si>
  <si>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</si>
  <si>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</si>
  <si>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</si>
  <si>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</si>
  <si>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</si>
  <si>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</si>
  <si>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</si>
  <si>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</si>
  <si>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</si>
  <si>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</si>
  <si>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</si>
  <si>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</si>
  <si>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</si>
  <si>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</si>
  <si>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</si>
  <si>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</si>
  <si>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</si>
  <si>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</si>
  <si>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</si>
  <si>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</si>
  <si>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</si>
  <si>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</si>
  <si>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</si>
  <si>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</si>
  <si>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</si>
  <si>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</si>
  <si>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</si>
  <si>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</si>
  <si>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</si>
  <si>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</si>
  <si>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</si>
  <si>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</si>
  <si>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</si>
  <si>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</si>
  <si>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</si>
  <si>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</si>
  <si>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</si>
  <si>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</si>
  <si>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</si>
  <si>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</si>
  <si>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</si>
  <si>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</si>
  <si>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</si>
  <si>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</si>
  <si>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</si>
  <si>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</si>
  <si>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</si>
  <si>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</si>
  <si>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</si>
  <si>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</si>
  <si>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</si>
  <si>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</si>
  <si>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</si>
  <si>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</si>
  <si>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</si>
  <si>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</si>
  <si>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</si>
  <si>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</si>
  <si>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</si>
  <si>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</si>
  <si>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</si>
  <si>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</si>
  <si>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</si>
  <si>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</si>
  <si>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</si>
  <si>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</si>
  <si>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</si>
  <si>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</si>
  <si>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</si>
  <si>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</si>
  <si>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</si>
  <si>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</si>
  <si>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</si>
  <si>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</si>
  <si>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</si>
  <si>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</si>
  <si>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</si>
  <si>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</si>
  <si>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</si>
  <si>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</si>
  <si>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</si>
  <si>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</si>
  <si>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</si>
  <si>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</si>
  <si>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</si>
  <si>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</si>
  <si>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</si>
  <si>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</si>
  <si>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</si>
  <si>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</si>
  <si>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</si>
  <si>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</si>
  <si>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</si>
  <si>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</si>
  <si>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</si>
  <si>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</si>
  <si>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</si>
  <si>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</si>
  <si>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</si>
  <si>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</si>
  <si>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</si>
  <si>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</si>
  <si>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</si>
  <si>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</si>
  <si>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</si>
  <si>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</si>
  <si>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</si>
  <si>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</si>
  <si>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</si>
  <si>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</si>
  <si>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</si>
  <si>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</si>
  <si>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</si>
  <si>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</si>
  <si>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</si>
  <si>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</si>
  <si>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</si>
  <si>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</si>
  <si>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</si>
  <si>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</si>
  <si>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</si>
  <si>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</si>
  <si>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</si>
  <si>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</si>
  <si>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</si>
  <si>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</si>
  <si>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</si>
  <si>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</si>
  <si>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</si>
  <si>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</si>
  <si>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</si>
  <si>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</si>
  <si>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</si>
  <si>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</si>
  <si>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</si>
  <si>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</si>
  <si>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</si>
  <si>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</si>
  <si>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</si>
  <si>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</si>
  <si>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</si>
  <si>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</si>
  <si>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</si>
  <si>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</si>
  <si>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</si>
  <si>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</si>
  <si>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</si>
  <si>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</si>
  <si>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</si>
  <si>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</si>
  <si>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</si>
  <si>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</si>
  <si>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</si>
  <si>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</si>
  <si>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</si>
  <si>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</si>
  <si>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</si>
  <si>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</si>
  <si>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</si>
  <si>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</si>
  <si>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</si>
  <si>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</si>
  <si>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</si>
  <si>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</si>
  <si>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</si>
  <si>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</si>
  <si>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</si>
  <si>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</si>
  <si>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</si>
  <si>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</si>
  <si>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</si>
  <si>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</si>
  <si>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</si>
  <si>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</si>
  <si>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</si>
  <si>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</si>
  <si>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</si>
  <si>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</si>
  <si>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</si>
  <si>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</si>
  <si>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</si>
  <si>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</si>
  <si>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</si>
  <si>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</si>
  <si>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</si>
  <si>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</si>
  <si>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</si>
  <si>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</si>
  <si>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</si>
  <si>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</si>
  <si>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</si>
  <si>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</si>
  <si>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</si>
  <si>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</si>
  <si>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</si>
  <si>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</si>
  <si>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</si>
  <si>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</si>
  <si>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</si>
  <si>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</si>
  <si>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</si>
  <si>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</si>
  <si>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</si>
  <si>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</si>
  <si>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</si>
  <si>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</si>
  <si>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</si>
  <si>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</si>
  <si>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</si>
  <si>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</si>
  <si>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</si>
  <si>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</si>
  <si>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</si>
  <si>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</si>
  <si>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</si>
  <si>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</si>
  <si>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</si>
  <si>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</si>
  <si>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</si>
  <si>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</si>
  <si>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</si>
  <si>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</si>
  <si>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</si>
  <si>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</si>
  <si>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</si>
  <si>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</si>
  <si>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</si>
  <si>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</si>
  <si>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</si>
  <si>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</si>
  <si>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</si>
  <si>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</si>
  <si>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</si>
  <si>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</si>
  <si>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</si>
  <si>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</si>
  <si>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</si>
  <si>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</si>
  <si>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</si>
  <si>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</si>
  <si>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</si>
  <si>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</si>
  <si>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</si>
  <si>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</si>
  <si>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</si>
  <si>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</si>
  <si>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</si>
  <si>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</si>
  <si>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</si>
  <si>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</si>
  <si>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</si>
  <si>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</si>
  <si>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</si>
  <si>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</si>
  <si>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</si>
  <si>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</si>
  <si>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</si>
  <si>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</si>
  <si>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</si>
  <si>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</si>
  <si>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</si>
  <si>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</si>
  <si>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</si>
  <si>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</si>
  <si>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</si>
  <si>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</si>
  <si>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</si>
  <si>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</si>
  <si>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</si>
  <si>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</si>
  <si>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</si>
  <si>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</si>
  <si>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</si>
  <si>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</si>
  <si>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</si>
  <si>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</si>
  <si>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</si>
  <si>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</si>
  <si>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</si>
  <si>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</si>
  <si>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</si>
  <si>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</si>
  <si>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</si>
  <si>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</si>
  <si>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</si>
  <si>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</si>
  <si>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</si>
  <si>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</si>
  <si>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</si>
  <si>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</si>
  <si>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</si>
  <si>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</si>
  <si>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</si>
  <si>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</si>
  <si>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</si>
  <si>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</si>
  <si>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</si>
  <si>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</si>
  <si>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</si>
  <si>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</si>
  <si>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</si>
  <si>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</si>
  <si>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</si>
  <si>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</si>
  <si>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</si>
  <si>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</si>
  <si>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</si>
  <si>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</si>
  <si>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</si>
  <si>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</si>
  <si>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</si>
  <si>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</si>
  <si>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</si>
  <si>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</si>
  <si>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</si>
  <si>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</si>
  <si>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</si>
  <si>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</si>
  <si>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</si>
  <si>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</si>
  <si>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</si>
  <si>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</si>
  <si>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</si>
  <si>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</si>
  <si>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</si>
  <si>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</si>
  <si>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</si>
  <si>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</si>
  <si>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</si>
  <si>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</si>
  <si>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</si>
  <si>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</si>
  <si>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</si>
  <si>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</si>
  <si>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</si>
  <si>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</si>
  <si>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</si>
  <si>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</si>
  <si>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</si>
  <si>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</si>
  <si>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</si>
  <si>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</si>
  <si>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</si>
  <si>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</si>
  <si>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</si>
  <si>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</si>
  <si>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</si>
  <si>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</si>
  <si>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</si>
  <si>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</si>
  <si>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</si>
  <si>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</si>
  <si>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</si>
  <si>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</si>
  <si>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</si>
  <si>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</si>
  <si>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</si>
  <si>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</si>
  <si>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</si>
  <si>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</si>
  <si>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</si>
  <si>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</si>
  <si>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</si>
  <si>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</si>
  <si>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</si>
  <si>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</si>
  <si>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</si>
  <si>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</si>
  <si>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</si>
  <si>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</si>
  <si>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</si>
  <si>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</si>
  <si>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</si>
  <si>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</si>
  <si>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</si>
  <si>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</si>
  <si>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</si>
  <si>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</si>
  <si>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</si>
  <si>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</si>
  <si>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</si>
  <si>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</si>
  <si>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</si>
  <si>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</si>
  <si>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</si>
  <si>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</si>
  <si>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</si>
  <si>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</si>
  <si>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</si>
  <si>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</si>
  <si>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</si>
  <si>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</si>
  <si>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</si>
  <si>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</si>
  <si>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</si>
  <si>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</si>
  <si>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</si>
  <si>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</si>
  <si>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</si>
  <si>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</si>
  <si>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</si>
  <si>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</si>
  <si>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</si>
  <si>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</si>
  <si>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</si>
  <si>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</si>
  <si>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</si>
  <si>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</si>
  <si>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</si>
  <si>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</si>
  <si>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</si>
  <si>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</si>
  <si>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</si>
  <si>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</si>
  <si>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</si>
  <si>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</si>
  <si>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</si>
  <si>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</si>
  <si>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</si>
  <si>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</si>
  <si>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</si>
  <si>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</si>
  <si>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</si>
  <si>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</si>
  <si>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</si>
  <si>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</si>
  <si>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</si>
  <si>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</si>
  <si>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</si>
  <si>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</si>
  <si>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</si>
  <si>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</si>
  <si>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</si>
  <si>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</si>
  <si>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</si>
  <si>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</si>
  <si>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</si>
  <si>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</si>
  <si>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</si>
  <si>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</si>
  <si>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</si>
  <si>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</si>
  <si>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</si>
  <si>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</si>
  <si>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</si>
  <si>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</si>
  <si>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</si>
  <si>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</si>
  <si>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</si>
  <si>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</si>
  <si>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</si>
  <si>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</si>
  <si>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</si>
  <si>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</si>
  <si>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</si>
  <si>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</si>
  <si>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</si>
  <si>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</si>
  <si>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</si>
  <si>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</si>
  <si>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</si>
  <si>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</si>
  <si>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</si>
  <si>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</si>
  <si>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</si>
  <si>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</si>
  <si>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</si>
  <si>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</si>
  <si>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</si>
  <si>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</si>
  <si>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</si>
  <si>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</si>
  <si>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</si>
  <si>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</si>
  <si>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</si>
  <si>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</si>
  <si>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</si>
  <si>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</si>
  <si>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</si>
  <si>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</si>
  <si>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</si>
  <si>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</si>
  <si>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</si>
  <si>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</si>
  <si>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</si>
  <si>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</si>
  <si>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</si>
  <si>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</si>
  <si>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</si>
  <si>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</si>
  <si>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</si>
  <si>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</si>
  <si>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</si>
  <si>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</si>
  <si>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</si>
  <si>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</si>
  <si>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</si>
  <si>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</si>
  <si>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</si>
  <si>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</si>
  <si>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</si>
  <si>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</si>
  <si>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</si>
  <si>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</si>
  <si>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</si>
  <si>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</si>
  <si>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</si>
  <si>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</si>
  <si>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</si>
  <si>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</si>
  <si>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</si>
  <si>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</si>
  <si>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</si>
  <si>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</si>
  <si>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</si>
  <si>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</si>
  <si>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</si>
  <si>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</si>
  <si>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</si>
  <si>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</si>
  <si>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</si>
  <si>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</si>
  <si>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</si>
  <si>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</si>
  <si>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</si>
  <si>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</si>
  <si>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</si>
  <si>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</si>
  <si>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</si>
  <si>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</si>
  <si>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</si>
  <si>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</si>
  <si>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</si>
  <si>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</si>
  <si>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</si>
  <si>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</si>
  <si>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</si>
  <si>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</si>
  <si>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</si>
  <si>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</si>
  <si>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</si>
  <si>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</si>
  <si>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</si>
  <si>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</si>
  <si>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</si>
  <si>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</si>
  <si>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</si>
  <si>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</si>
  <si>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</si>
  <si>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</si>
  <si>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</si>
  <si>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</si>
  <si>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</si>
  <si>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</si>
  <si>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</si>
  <si>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</si>
  <si>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</si>
  <si>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</si>
  <si>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</si>
  <si>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</si>
  <si>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</si>
  <si>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</si>
  <si>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</si>
  <si>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</si>
  <si>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</si>
  <si>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</si>
  <si>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</si>
  <si>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</si>
  <si>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</si>
  <si>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</si>
  <si>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</si>
  <si>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</si>
  <si>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</si>
  <si>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</si>
  <si>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</si>
  <si>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</si>
  <si>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</si>
  <si>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</si>
  <si>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</si>
  <si>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</si>
  <si>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</si>
  <si>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</si>
  <si>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</si>
  <si>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</si>
  <si>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</si>
  <si>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</si>
  <si>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</si>
  <si>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</si>
  <si>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</si>
  <si>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</si>
  <si>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</si>
  <si>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</si>
  <si>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</si>
  <si>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</si>
  <si>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</si>
  <si>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</si>
  <si>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</si>
  <si>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</si>
  <si>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</si>
  <si>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</si>
  <si>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</si>
  <si>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</si>
  <si>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</si>
  <si>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</si>
  <si>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</si>
  <si>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</si>
  <si>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</si>
  <si>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</si>
  <si>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</si>
  <si>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</si>
  <si>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</si>
  <si>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</si>
  <si>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</si>
  <si>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</si>
  <si>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</si>
  <si>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</si>
  <si>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</si>
  <si>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</si>
  <si>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</si>
  <si>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</si>
  <si>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</si>
  <si>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</si>
  <si>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</si>
  <si>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</si>
  <si>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</si>
  <si>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</si>
  <si>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</si>
  <si>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</si>
  <si>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</si>
  <si>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</si>
  <si>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</si>
  <si>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</si>
  <si>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</si>
  <si>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</si>
  <si>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</si>
  <si>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</si>
  <si>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</si>
  <si>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</si>
  <si>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</si>
  <si>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</si>
  <si>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</si>
  <si>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</si>
  <si>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</si>
  <si>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</si>
  <si>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</si>
  <si>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</si>
  <si>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</si>
  <si>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</si>
  <si>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</si>
  <si>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</si>
  <si>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</si>
  <si>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</si>
  <si>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</si>
  <si>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</si>
  <si>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</si>
  <si>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</si>
  <si>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</si>
  <si>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</si>
  <si>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</si>
  <si>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</si>
  <si>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</si>
  <si>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</si>
  <si>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</si>
  <si>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</si>
  <si>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</si>
  <si>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</si>
  <si>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</si>
  <si>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</si>
  <si>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</si>
  <si>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</si>
  <si>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</si>
  <si>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</si>
  <si>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</si>
  <si>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</si>
  <si>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</si>
  <si>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</si>
  <si>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</si>
  <si>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</si>
  <si>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</si>
  <si>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</si>
  <si>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</si>
  <si>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</si>
  <si>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</si>
  <si>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</si>
  <si>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</si>
  <si>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</si>
  <si>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</si>
  <si>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</si>
  <si>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</si>
  <si>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</si>
  <si>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</si>
  <si>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</si>
  <si>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</si>
  <si>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</si>
  <si>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</si>
  <si>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</si>
  <si>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</si>
  <si>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</si>
  <si>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</si>
  <si>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</si>
  <si>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</si>
  <si>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</si>
  <si>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</si>
  <si>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</si>
  <si>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</si>
  <si>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</si>
  <si>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</si>
  <si>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</si>
  <si>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</si>
  <si>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</si>
  <si>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</si>
  <si>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</si>
  <si>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</si>
  <si>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</si>
  <si>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</si>
  <si>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</si>
  <si>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</si>
  <si>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</si>
  <si>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</si>
  <si>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</si>
  <si>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</si>
  <si>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</si>
  <si>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</si>
  <si>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</si>
  <si>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</si>
  <si>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</si>
  <si>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</si>
  <si>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</si>
  <si>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</si>
  <si>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</si>
  <si>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</si>
  <si>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</si>
  <si>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</si>
  <si>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</si>
  <si>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</si>
  <si>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</si>
  <si>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</si>
  <si>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</si>
  <si>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</si>
  <si>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</si>
  <si>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</si>
  <si>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</si>
  <si>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</si>
  <si>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</si>
  <si>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</si>
  <si>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</si>
  <si>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</si>
  <si>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</si>
  <si>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</si>
  <si>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</si>
  <si>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</si>
  <si>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</si>
  <si>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</si>
  <si>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</si>
  <si>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</si>
  <si>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</si>
  <si>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</si>
  <si>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</si>
  <si>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</si>
  <si>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</si>
  <si>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</si>
  <si>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</si>
  <si>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</si>
  <si>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</si>
  <si>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</si>
  <si>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</si>
  <si>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</si>
  <si>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</si>
  <si>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</si>
  <si>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</si>
  <si>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</si>
  <si>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</si>
  <si>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</si>
  <si>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</si>
  <si>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</si>
  <si>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</si>
  <si>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</si>
  <si>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</si>
  <si>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</si>
  <si>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</si>
  <si>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</si>
  <si>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</si>
  <si>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</si>
  <si>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</si>
  <si>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</si>
  <si>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</si>
  <si>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</si>
  <si>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</si>
  <si>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</si>
  <si>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</si>
  <si>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</si>
  <si>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</si>
  <si>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</si>
  <si>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</si>
  <si>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</si>
  <si>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</si>
  <si>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</si>
  <si>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</si>
  <si>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</si>
  <si>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</si>
  <si>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</si>
  <si>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</si>
  <si>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</si>
  <si>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</si>
  <si>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</si>
  <si>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</si>
  <si>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</si>
  <si>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</si>
  <si>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</si>
  <si>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</si>
  <si>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</si>
  <si>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</si>
  <si>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</si>
  <si>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</si>
  <si>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</si>
  <si>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</si>
  <si>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</si>
  <si>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</si>
  <si>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</si>
  <si>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</si>
  <si>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</si>
  <si>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</si>
  <si>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</si>
  <si>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</si>
  <si>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</si>
  <si>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</si>
  <si>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</si>
  <si>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</si>
  <si>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</si>
  <si>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</si>
  <si>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</si>
  <si>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</si>
  <si>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</si>
  <si>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</si>
  <si>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</si>
  <si>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</si>
  <si>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</si>
  <si>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</si>
  <si>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</si>
  <si>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</si>
  <si>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</si>
  <si>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</si>
  <si>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</si>
  <si>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</si>
  <si>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</si>
  <si>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</si>
  <si>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</si>
  <si>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</si>
  <si>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</si>
  <si>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</si>
  <si>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</si>
  <si>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</si>
  <si>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</si>
  <si>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</si>
  <si>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</si>
  <si>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</si>
  <si>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</si>
  <si>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</si>
  <si>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</si>
  <si>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</si>
  <si>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</si>
  <si>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</si>
  <si>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</si>
  <si>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</si>
  <si>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</si>
  <si>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</si>
  <si>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</si>
  <si>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</si>
  <si>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</si>
  <si>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</si>
  <si>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</si>
  <si>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</si>
  <si>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</si>
  <si>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</si>
  <si>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</si>
  <si>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</si>
  <si>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</si>
  <si>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</si>
  <si>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</si>
  <si>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</si>
  <si>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</si>
  <si>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</si>
  <si>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</si>
  <si>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</si>
  <si>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</si>
  <si>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</si>
  <si>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</si>
  <si>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</si>
  <si>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</si>
  <si>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</si>
  <si>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</si>
  <si>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</si>
  <si>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</si>
  <si>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</si>
  <si>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</si>
  <si>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</si>
  <si>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</si>
  <si>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</si>
  <si>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</si>
  <si>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</si>
  <si>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</si>
  <si>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</si>
  <si>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</si>
  <si>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</si>
  <si>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</si>
  <si>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</si>
  <si>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</si>
  <si>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</si>
  <si>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</si>
  <si>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</si>
  <si>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</si>
  <si>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</si>
  <si>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</si>
  <si>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</si>
  <si>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</si>
  <si>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</si>
  <si>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</si>
  <si>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</si>
  <si>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</si>
  <si>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</si>
  <si>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</si>
  <si>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</si>
  <si>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</si>
  <si>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</si>
  <si>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</si>
  <si>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</si>
  <si>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</si>
  <si>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</si>
  <si>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</si>
  <si>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</si>
  <si>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</si>
  <si>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</si>
  <si>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</si>
  <si>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</si>
  <si>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</si>
  <si>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</si>
  <si>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</si>
  <si>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</si>
  <si>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</si>
  <si>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</si>
  <si>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</si>
  <si>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</si>
  <si>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</si>
  <si>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</si>
  <si>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</si>
  <si>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</si>
  <si>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</si>
  <si>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</si>
  <si>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</si>
  <si>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</si>
  <si>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</si>
  <si>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</si>
  <si>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</si>
  <si>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</si>
  <si>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</si>
  <si>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</si>
  <si>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</si>
  <si>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</si>
  <si>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</si>
  <si>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</si>
  <si>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</si>
  <si>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</si>
  <si>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</si>
  <si>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</si>
  <si>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</si>
  <si>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</si>
  <si>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</si>
  <si>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</si>
  <si>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</si>
  <si>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</si>
  <si>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</si>
  <si>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</si>
  <si>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</si>
  <si>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</si>
  <si>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</si>
  <si>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</si>
  <si>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</si>
  <si>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</si>
  <si>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</si>
  <si>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</si>
  <si>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</si>
  <si>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</si>
  <si>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</si>
  <si>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</si>
  <si>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</si>
  <si>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</si>
  <si>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</si>
  <si>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</si>
  <si>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</si>
  <si>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</si>
  <si>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</si>
  <si>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</si>
  <si>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</si>
  <si>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</si>
  <si>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</si>
  <si>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</si>
  <si>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</si>
  <si>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</si>
  <si>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</si>
  <si>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</si>
  <si>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</si>
  <si>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</si>
  <si>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</si>
  <si>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</si>
  <si>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</si>
  <si>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</si>
  <si>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</si>
  <si>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</si>
  <si>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</si>
  <si>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</si>
  <si>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</si>
  <si>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</si>
  <si>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</si>
  <si>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</si>
  <si>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</si>
  <si>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</si>
  <si>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</si>
  <si>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</si>
  <si>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</si>
  <si>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</si>
  <si>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</si>
  <si>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</si>
  <si>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</si>
  <si>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</si>
  <si>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</si>
  <si>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</si>
  <si>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</si>
  <si>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</si>
  <si>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</si>
  <si>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</si>
  <si>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</si>
  <si>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</si>
  <si>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</si>
  <si>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</si>
  <si>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</si>
  <si>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</si>
  <si>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</si>
  <si>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</si>
  <si>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</si>
  <si>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</si>
  <si>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</si>
  <si>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</si>
  <si>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</si>
  <si>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</si>
  <si>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</si>
  <si>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</si>
  <si>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</si>
  <si>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</si>
  <si>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</si>
  <si>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</si>
  <si>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</si>
  <si>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</si>
  <si>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</si>
  <si>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</si>
  <si>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</si>
  <si>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</si>
  <si>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</si>
  <si>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</si>
  <si>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</si>
  <si>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</si>
  <si>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</si>
  <si>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</si>
  <si>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</si>
  <si>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</si>
  <si>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</si>
  <si>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</si>
  <si>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</si>
  <si>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</si>
  <si>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</si>
  <si>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</si>
  <si>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</si>
  <si>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</si>
  <si>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</si>
  <si>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</si>
  <si>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</si>
  <si>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</si>
  <si>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</si>
  <si>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</si>
  <si>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</si>
  <si>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</si>
  <si>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</si>
  <si>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</si>
  <si>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</si>
  <si>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</si>
  <si>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</si>
  <si>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</si>
  <si>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</si>
  <si>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</si>
  <si>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</si>
  <si>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</si>
  <si>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</si>
  <si>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</si>
  <si>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</si>
  <si>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</si>
  <si>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</si>
  <si>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</si>
  <si>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</si>
  <si>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</si>
  <si>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</si>
  <si>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</si>
  <si>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</si>
  <si>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</si>
  <si>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</si>
  <si>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</si>
  <si>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</si>
  <si>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</si>
  <si>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</si>
  <si>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</si>
  <si>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</si>
  <si>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</si>
  <si>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</si>
  <si>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</si>
  <si>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</si>
  <si>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</si>
  <si>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</si>
  <si>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</si>
  <si>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</si>
  <si>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</si>
  <si>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</si>
  <si>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</si>
  <si>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</si>
  <si>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</si>
  <si>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</si>
  <si>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</si>
  <si>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</si>
  <si>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</si>
  <si>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</si>
  <si>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</si>
  <si>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</si>
  <si>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</si>
  <si>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</si>
  <si>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</si>
  <si>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</si>
  <si>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</si>
  <si>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</si>
  <si>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</si>
  <si>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</si>
  <si>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</si>
  <si>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</si>
  <si>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</si>
  <si>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</si>
  <si>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</si>
  <si>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</si>
  <si>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</si>
  <si>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</si>
  <si>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</si>
  <si>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</si>
  <si>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</si>
  <si>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</si>
  <si>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</si>
  <si>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</si>
  <si>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</si>
  <si>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</si>
  <si>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</si>
  <si>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</si>
  <si>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</si>
  <si>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</si>
  <si>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</si>
  <si>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</si>
  <si>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</si>
  <si>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</si>
  <si>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</si>
  <si>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</si>
  <si>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</si>
  <si>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</si>
  <si>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</si>
  <si>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</si>
  <si>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</si>
  <si>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</si>
  <si>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</si>
  <si>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</si>
  <si>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</si>
  <si>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</si>
  <si>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</si>
  <si>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</si>
  <si>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</si>
  <si>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</si>
  <si>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</si>
  <si>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</si>
  <si>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</si>
  <si>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</si>
  <si>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</si>
  <si>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</si>
  <si>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</si>
  <si>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</si>
  <si>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</si>
  <si>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</si>
  <si>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</si>
  <si>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</si>
  <si>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</si>
  <si>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</si>
  <si>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</si>
  <si>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</si>
  <si>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</si>
  <si>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</si>
  <si>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</si>
  <si>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</si>
  <si>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</si>
  <si>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</si>
  <si>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</si>
  <si>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</si>
  <si>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</si>
  <si>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</si>
  <si>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</si>
  <si>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</si>
  <si>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</si>
  <si>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</si>
  <si>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</si>
  <si>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</si>
  <si>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</si>
  <si>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</si>
  <si>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</si>
  <si>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</si>
  <si>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</si>
  <si>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</si>
  <si>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</si>
  <si>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</si>
  <si>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</si>
  <si>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</si>
  <si>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</si>
  <si>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</si>
  <si>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</si>
  <si>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</si>
  <si>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</si>
  <si>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</si>
  <si>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</si>
  <si>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</si>
  <si>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</si>
  <si>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</si>
  <si>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</si>
  <si>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</si>
  <si>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</si>
  <si>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</si>
  <si>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</si>
  <si>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</si>
  <si>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</si>
  <si>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</si>
  <si>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</si>
  <si>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</si>
  <si>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</si>
  <si>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</si>
  <si>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</si>
  <si>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</si>
  <si>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</si>
  <si>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</si>
  <si>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</si>
  <si>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</si>
  <si>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</si>
  <si>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</si>
  <si>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</si>
  <si>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</si>
  <si>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</si>
  <si>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</si>
  <si>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</si>
  <si>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</si>
  <si>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</si>
  <si>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</si>
  <si>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</si>
  <si>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</si>
  <si>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</si>
  <si>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</si>
  <si>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</si>
  <si>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</si>
  <si>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</si>
  <si>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</si>
  <si>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</si>
  <si>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</si>
  <si>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</si>
  <si>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</si>
  <si>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</si>
  <si>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</si>
  <si>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</si>
  <si>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</si>
  <si>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</si>
  <si>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</si>
  <si>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</si>
  <si>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</si>
  <si>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</si>
  <si>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</si>
  <si>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</si>
  <si>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</si>
  <si>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</si>
  <si>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</si>
  <si>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</si>
  <si>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</si>
  <si>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</si>
  <si>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</si>
  <si>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</si>
  <si>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</si>
  <si>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</si>
  <si>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</si>
  <si>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</si>
  <si>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</si>
  <si>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</si>
  <si>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</si>
  <si>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</si>
  <si>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</si>
  <si>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</si>
  <si>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</si>
  <si>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</si>
  <si>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</si>
  <si>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</si>
  <si>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</si>
  <si>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</si>
  <si>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</si>
  <si>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</si>
  <si>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</si>
  <si>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</si>
  <si>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</si>
  <si>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</si>
  <si>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</si>
  <si>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</si>
  <si>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</si>
  <si>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</si>
  <si>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</si>
  <si>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</si>
  <si>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</si>
  <si>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</si>
  <si>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</si>
  <si>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</si>
  <si>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</si>
  <si>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</si>
  <si>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</si>
  <si>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</si>
  <si>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</si>
  <si>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</si>
  <si>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</si>
  <si>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</si>
  <si>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</si>
  <si>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</si>
  <si>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</si>
  <si>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</si>
  <si>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</si>
  <si>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</si>
  <si>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</si>
  <si>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</si>
  <si>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</si>
  <si>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</si>
  <si>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</si>
  <si>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</si>
  <si>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</si>
  <si>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</si>
  <si>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</si>
  <si>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</si>
  <si>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</si>
  <si>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</si>
  <si>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</si>
  <si>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</si>
  <si>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</si>
  <si>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</si>
  <si>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</si>
  <si>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</si>
  <si>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</si>
  <si>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</si>
  <si>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</si>
  <si>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</si>
  <si>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</si>
  <si>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</si>
  <si>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</si>
  <si>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</si>
  <si>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</si>
  <si>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</si>
  <si>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</si>
  <si>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</si>
  <si>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</si>
  <si>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</si>
  <si>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</si>
  <si>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</si>
  <si>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</si>
  <si>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</si>
  <si>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</si>
  <si>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</si>
  <si>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</si>
  <si>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</si>
  <si>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</si>
  <si>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</si>
  <si>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</si>
  <si>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</si>
  <si>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</si>
  <si>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</si>
  <si>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</si>
  <si>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</si>
  <si>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</si>
  <si>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</si>
  <si>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</si>
  <si>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</si>
  <si>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</si>
  <si>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</si>
  <si>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</si>
  <si>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</si>
  <si>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</si>
  <si>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</si>
  <si>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</si>
  <si>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</si>
  <si>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</si>
  <si>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</si>
  <si>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</si>
  <si>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</si>
  <si>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</si>
  <si>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</si>
  <si>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</si>
  <si>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</si>
  <si>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</si>
  <si>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</si>
  <si>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</si>
  <si>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</si>
  <si>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</si>
  <si>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</si>
  <si>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</si>
  <si>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</si>
  <si>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</si>
  <si>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</si>
  <si>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</si>
  <si>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</si>
  <si>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</si>
  <si>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</si>
  <si>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</si>
  <si>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</si>
  <si>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</si>
  <si>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</si>
  <si>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</si>
  <si>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</si>
  <si>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</si>
  <si>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</si>
  <si>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</si>
  <si>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</si>
  <si>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</si>
  <si>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</si>
  <si>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</si>
  <si>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</si>
  <si>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</si>
  <si>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</si>
  <si>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</si>
  <si>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</si>
  <si>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</si>
  <si>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</si>
  <si>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</si>
  <si>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</si>
  <si>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</si>
  <si>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</si>
  <si>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</si>
  <si>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</si>
  <si>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</si>
  <si>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</si>
  <si>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</si>
  <si>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</si>
  <si>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</si>
  <si>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</si>
  <si>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</si>
  <si>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</si>
  <si>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</si>
  <si>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</si>
  <si>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</si>
  <si>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</si>
  <si>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</si>
  <si>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</si>
  <si>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</si>
  <si>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</si>
  <si>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</si>
  <si>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</si>
  <si>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</si>
  <si>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</si>
  <si>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</si>
  <si>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</si>
  <si>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</si>
  <si>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</si>
  <si>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</si>
  <si>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</si>
  <si>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</si>
  <si>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</si>
  <si>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</si>
  <si>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</si>
  <si>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</si>
  <si>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</si>
  <si>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</si>
  <si>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</si>
  <si>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</si>
  <si>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</si>
  <si>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</si>
  <si>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</si>
  <si>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</si>
  <si>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</si>
  <si>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</si>
  <si>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</si>
  <si>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</si>
  <si>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</si>
  <si>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</si>
  <si>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</si>
  <si>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</si>
  <si>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</si>
  <si>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</si>
  <si>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</si>
  <si>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</si>
  <si>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</si>
  <si>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</si>
  <si>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</si>
  <si>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</si>
  <si>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</si>
  <si>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</si>
  <si>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</si>
  <si>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</si>
  <si>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</si>
  <si>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</si>
  <si>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</si>
  <si>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</si>
  <si>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</si>
  <si>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</si>
  <si>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</si>
  <si>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</si>
  <si>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</si>
  <si>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</si>
  <si>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</si>
  <si>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</si>
  <si>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</si>
  <si>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</si>
  <si>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</si>
  <si>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</si>
  <si>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</si>
  <si>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</si>
  <si>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</si>
  <si>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</si>
  <si>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</si>
  <si>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</si>
  <si>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</si>
  <si>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</si>
  <si>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</si>
  <si>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</si>
  <si>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</si>
  <si>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</si>
  <si>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</si>
  <si>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</si>
  <si>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</si>
  <si>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</si>
  <si>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</si>
  <si>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</si>
  <si>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</si>
  <si>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</si>
  <si>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</si>
  <si>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</si>
  <si>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</si>
  <si>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</si>
  <si>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</si>
  <si>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</si>
  <si>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</si>
  <si>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</si>
  <si>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</si>
  <si>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</si>
  <si>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</si>
  <si>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</si>
  <si>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</si>
  <si>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</si>
  <si>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</si>
  <si>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</si>
  <si>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</si>
  <si>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</si>
  <si>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</si>
  <si>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</si>
  <si>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</si>
  <si>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</si>
  <si>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</si>
  <si>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</si>
  <si>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</si>
  <si>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</si>
  <si>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</si>
  <si>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</si>
  <si>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</si>
  <si>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</si>
  <si>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</si>
  <si>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</si>
  <si>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</si>
  <si>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</si>
  <si>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</si>
  <si>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</si>
  <si>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</si>
  <si>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</si>
  <si>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</si>
  <si>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</si>
  <si>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</si>
  <si>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</si>
  <si>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</si>
  <si>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</si>
  <si>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</si>
  <si>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</si>
  <si>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</si>
  <si>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</si>
  <si>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</si>
  <si>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</si>
  <si>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</si>
  <si>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</si>
  <si>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</si>
  <si>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</si>
  <si>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</si>
  <si>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</si>
  <si>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</si>
  <si>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</si>
  <si>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</si>
  <si>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</si>
  <si>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</si>
  <si>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</si>
  <si>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</si>
  <si>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</si>
  <si>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</si>
  <si>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</si>
  <si>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</si>
  <si>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</si>
  <si>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</si>
  <si>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</si>
  <si>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</si>
  <si>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</si>
  <si>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</si>
  <si>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</si>
  <si>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</si>
  <si>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</si>
  <si>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</si>
  <si>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</si>
  <si>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</si>
  <si>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</si>
  <si>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</si>
  <si>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</si>
  <si>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</si>
  <si>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</si>
  <si>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</si>
  <si>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</si>
  <si>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</si>
  <si>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</si>
  <si>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</si>
  <si>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</si>
  <si>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</si>
  <si>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</si>
  <si>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</si>
  <si>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</si>
  <si>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</si>
  <si>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</si>
  <si>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</si>
  <si>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</si>
  <si>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</si>
  <si>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</si>
  <si>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</si>
  <si>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</si>
  <si>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</si>
  <si>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</si>
  <si>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</si>
  <si>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</si>
  <si>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</si>
  <si>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</si>
  <si>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</si>
  <si>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</si>
  <si>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</si>
  <si>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</si>
  <si>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</si>
  <si>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</si>
  <si>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</si>
  <si>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</si>
  <si>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</si>
  <si>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</si>
  <si>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</si>
  <si>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</si>
  <si>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</si>
  <si>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</si>
  <si>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</si>
  <si>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</si>
  <si>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</si>
  <si>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</si>
  <si>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</si>
  <si>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</si>
  <si>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</si>
  <si>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</si>
  <si>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</si>
  <si>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</si>
  <si>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</si>
  <si>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</si>
  <si>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</si>
  <si>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</si>
  <si>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</si>
  <si>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</si>
  <si>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</si>
  <si>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</si>
  <si>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</si>
  <si>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</si>
  <si>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</si>
  <si>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</si>
  <si>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</si>
  <si>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</si>
  <si>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</si>
  <si>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</si>
  <si>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</si>
  <si>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</si>
  <si>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</si>
  <si>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</si>
  <si>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</si>
  <si>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</si>
  <si>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</si>
  <si>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</si>
  <si>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</si>
  <si>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</si>
  <si>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</si>
  <si>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</si>
  <si>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</si>
  <si>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</si>
  <si>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</si>
  <si>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</si>
  <si>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</si>
  <si>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</si>
  <si>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</si>
  <si>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</si>
  <si>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</si>
  <si>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</si>
  <si>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</si>
  <si>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</si>
  <si>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</si>
  <si>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</si>
  <si>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</si>
  <si>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</si>
  <si>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</si>
  <si>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</si>
  <si>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</si>
  <si>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</si>
  <si>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</si>
  <si>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</si>
  <si>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</si>
  <si>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</si>
  <si>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</si>
  <si>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</si>
  <si>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</si>
  <si>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</si>
  <si>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</si>
  <si>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</si>
  <si>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</si>
  <si>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</si>
  <si>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</si>
  <si>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</si>
  <si>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</si>
  <si>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</si>
  <si>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</si>
  <si>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</si>
  <si>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</si>
  <si>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</si>
  <si>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</si>
  <si>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</si>
  <si>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</si>
  <si>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</si>
  <si>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</si>
  <si>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</si>
  <si>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</si>
  <si>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</si>
  <si>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</si>
  <si>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</si>
  <si>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</si>
  <si>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</si>
  <si>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</si>
  <si>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</si>
  <si>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</si>
  <si>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</si>
  <si>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</si>
  <si>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</si>
  <si>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</si>
  <si>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</si>
  <si>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</si>
  <si>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</si>
  <si>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</si>
  <si>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</si>
  <si>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</si>
  <si>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</si>
  <si>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</si>
  <si>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</si>
  <si>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</si>
  <si>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</si>
  <si>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</si>
  <si>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</si>
  <si>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</si>
  <si>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</si>
  <si>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</si>
  <si>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</si>
  <si>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</si>
  <si>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</si>
  <si>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</si>
  <si>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</si>
  <si>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</si>
  <si>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</si>
  <si>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</si>
  <si>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</si>
  <si>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</si>
  <si>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</si>
  <si>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</si>
  <si>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</si>
  <si>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</si>
  <si>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</si>
  <si>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</si>
  <si>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</si>
  <si>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</si>
  <si>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</si>
  <si>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</si>
  <si>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</si>
  <si>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</si>
  <si>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</si>
  <si>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</si>
  <si>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</si>
  <si>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</si>
  <si>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</si>
  <si>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</si>
  <si>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</si>
  <si>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</si>
  <si>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</si>
  <si>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</si>
  <si>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</si>
  <si>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</si>
  <si>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</si>
  <si>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</si>
  <si>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</si>
  <si>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</si>
  <si>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</si>
  <si>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</si>
  <si>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</si>
  <si>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</si>
  <si>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</si>
  <si>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</si>
  <si>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</si>
  <si>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</si>
  <si>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</si>
  <si>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</si>
  <si>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</si>
  <si>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</si>
  <si>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</si>
  <si>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</si>
  <si>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</si>
  <si>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</si>
  <si>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</si>
  <si>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</si>
  <si>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</si>
  <si>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</si>
  <si>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</si>
  <si>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</si>
  <si>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</si>
  <si>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</si>
  <si>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</si>
  <si>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</si>
  <si>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</si>
  <si>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</si>
  <si>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</si>
  <si>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</si>
  <si>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</si>
  <si>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</si>
  <si>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</si>
  <si>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</si>
  <si>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</si>
  <si>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</si>
  <si>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</si>
  <si>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</si>
  <si>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</si>
  <si>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</si>
  <si>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</si>
  <si>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</si>
  <si>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</si>
  <si>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</si>
  <si>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</si>
  <si>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</si>
  <si>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</si>
  <si>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</si>
  <si>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</si>
  <si>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</si>
  <si>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</si>
  <si>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</si>
  <si>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</si>
  <si>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</si>
  <si>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</si>
  <si>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</si>
  <si>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</si>
  <si>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</si>
  <si>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</si>
  <si>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</si>
  <si>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</si>
  <si>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</si>
  <si>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</si>
  <si>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</si>
  <si>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</si>
  <si>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</si>
  <si>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</si>
  <si>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</si>
  <si>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</si>
  <si>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</si>
  <si>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</si>
  <si>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</si>
  <si>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</si>
  <si>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</si>
  <si>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</si>
  <si>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</si>
  <si>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</si>
  <si>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</si>
  <si>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</si>
  <si>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</si>
  <si>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</si>
  <si>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</si>
  <si>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</si>
  <si>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</si>
  <si>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</si>
  <si>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</si>
  <si>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</si>
  <si>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</si>
  <si>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</si>
  <si>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</si>
  <si>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</si>
  <si>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</si>
  <si>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</si>
  <si>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</si>
  <si>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</si>
  <si>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</si>
  <si>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</si>
  <si>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</si>
  <si>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</si>
  <si>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</si>
  <si>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</si>
  <si>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</si>
  <si>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</si>
  <si>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</si>
  <si>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</si>
  <si>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</si>
  <si>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</si>
  <si>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</si>
  <si>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</si>
  <si>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</si>
  <si>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</si>
  <si>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</si>
  <si>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</si>
  <si>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</si>
  <si>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</si>
  <si>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</si>
  <si>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</si>
  <si>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</si>
  <si>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</si>
  <si>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</si>
  <si>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</si>
  <si>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</si>
  <si>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</si>
  <si>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</si>
  <si>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</si>
  <si>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</si>
  <si>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</si>
  <si>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</si>
  <si>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</si>
  <si>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</si>
  <si>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</si>
  <si>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</si>
  <si>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</si>
  <si>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</si>
  <si>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</si>
  <si>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</si>
  <si>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</si>
  <si>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</si>
  <si>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</si>
  <si>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</si>
  <si>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</si>
  <si>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</si>
  <si>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</si>
  <si>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</si>
  <si>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</si>
  <si>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</si>
  <si>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</si>
  <si>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</si>
  <si>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</si>
  <si>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</si>
  <si>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</si>
  <si>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</si>
  <si>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</si>
  <si>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</si>
  <si>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</si>
  <si>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</si>
  <si>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</si>
  <si>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</si>
  <si>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</si>
  <si>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</si>
  <si>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</si>
  <si>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</si>
  <si>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</si>
  <si>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</si>
  <si>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</si>
  <si>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</si>
  <si>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</si>
  <si>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</si>
  <si>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</si>
  <si>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</si>
  <si>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</si>
  <si>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</si>
  <si>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</si>
  <si>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</si>
  <si>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</si>
  <si>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</si>
  <si>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</si>
  <si>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</si>
  <si>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</si>
  <si>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</si>
  <si>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</si>
  <si>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</si>
  <si>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</si>
  <si>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</si>
  <si>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</si>
  <si>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</si>
  <si>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</si>
  <si>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</si>
  <si>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</si>
  <si>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</si>
  <si>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</si>
  <si>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</si>
  <si>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</si>
  <si>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</si>
  <si>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</si>
  <si>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</si>
  <si>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</si>
  <si>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</si>
  <si>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</si>
  <si>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</si>
  <si>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</si>
  <si>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</si>
  <si>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</si>
  <si>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</si>
  <si>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</si>
  <si>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</si>
  <si>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</si>
  <si>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</si>
  <si>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</si>
  <si>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</si>
  <si>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</si>
  <si>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</si>
  <si>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</si>
  <si>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</si>
  <si>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</si>
  <si>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</si>
  <si>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</si>
  <si>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</si>
  <si>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</si>
  <si>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</si>
  <si>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</si>
  <si>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</si>
  <si>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</si>
  <si>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</si>
  <si>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</si>
  <si>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</si>
  <si>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</si>
  <si>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</si>
  <si>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</si>
  <si>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</si>
  <si>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</si>
  <si>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</si>
  <si>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</si>
  <si>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</si>
  <si>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</si>
  <si>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</si>
  <si>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</si>
  <si>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</si>
  <si>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</si>
  <si>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</si>
  <si>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</si>
  <si>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</si>
  <si>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</si>
  <si>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</si>
  <si>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</si>
  <si>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</si>
  <si>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</si>
  <si>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</si>
  <si>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</si>
  <si>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</si>
  <si>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</si>
  <si>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</si>
  <si>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</si>
  <si>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</si>
  <si>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</si>
  <si>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</si>
  <si>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</si>
  <si>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</si>
  <si>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</si>
  <si>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</si>
  <si>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</si>
  <si>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</si>
  <si>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</si>
  <si>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</si>
  <si>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</si>
  <si>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</si>
  <si>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</si>
  <si>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</si>
  <si>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</si>
  <si>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</si>
  <si>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</si>
  <si>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</si>
  <si>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</si>
  <si>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</si>
  <si>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</si>
  <si>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</si>
  <si>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</si>
  <si>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</si>
  <si>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</si>
  <si>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</si>
  <si>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</si>
  <si>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</si>
  <si>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</si>
  <si>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</si>
  <si>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</si>
  <si>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</si>
  <si>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</si>
  <si>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</si>
  <si>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</si>
  <si>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</si>
  <si>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</si>
  <si>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</si>
  <si>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</si>
  <si>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</si>
  <si>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</si>
  <si>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</si>
  <si>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</si>
  <si>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</si>
  <si>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</si>
  <si>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</si>
  <si>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</si>
  <si>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</si>
  <si>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</si>
  <si>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</si>
  <si>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</si>
  <si>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</si>
  <si>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</si>
  <si>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</si>
  <si>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</si>
  <si>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</si>
  <si>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</si>
  <si>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</si>
  <si>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</si>
  <si>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</si>
  <si>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</si>
  <si>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</si>
  <si>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</si>
  <si>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</si>
  <si>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</si>
  <si>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</si>
  <si>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</si>
  <si>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</si>
  <si>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</si>
  <si>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</si>
  <si>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</si>
  <si>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</si>
  <si>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</si>
  <si>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</si>
  <si>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</si>
  <si>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</si>
  <si>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</si>
  <si>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</si>
  <si>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</si>
  <si>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</si>
  <si>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</si>
  <si>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</si>
  <si>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</si>
  <si>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</si>
  <si>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</si>
  <si>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</si>
  <si>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</si>
  <si>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</si>
  <si>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</si>
  <si>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</si>
  <si>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</si>
  <si>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</si>
  <si>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</si>
  <si>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</si>
  <si>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</si>
  <si>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</si>
  <si>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</si>
  <si>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</si>
  <si>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</si>
  <si>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</si>
  <si>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</si>
  <si>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</si>
  <si>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</si>
  <si>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</si>
  <si>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</si>
  <si>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</si>
  <si>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</si>
  <si>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</si>
  <si>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</si>
  <si>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</si>
  <si>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</si>
  <si>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</si>
  <si>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</si>
  <si>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</si>
  <si>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</si>
  <si>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</si>
  <si>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</si>
  <si>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</si>
  <si>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</si>
  <si>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</si>
  <si>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</si>
  <si>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</si>
  <si>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</si>
  <si>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</si>
  <si>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</si>
  <si>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</si>
  <si>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</si>
  <si>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</si>
  <si>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</si>
  <si>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</si>
  <si>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</si>
  <si>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</si>
  <si>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</si>
  <si>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</si>
  <si>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</si>
  <si>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</si>
  <si>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</si>
  <si>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</si>
  <si>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</si>
  <si>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</si>
  <si>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</si>
  <si>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</si>
  <si>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</si>
  <si>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</si>
  <si>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</si>
  <si>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</si>
  <si>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</si>
  <si>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</si>
  <si>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</si>
  <si>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</si>
  <si>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</si>
  <si>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</si>
  <si>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</si>
  <si>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</si>
  <si>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</si>
  <si>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</si>
  <si>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</si>
  <si>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</si>
  <si>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</si>
  <si>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</si>
  <si>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</si>
  <si>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</si>
  <si>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</si>
  <si>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</si>
  <si>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</si>
  <si>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</si>
  <si>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</si>
  <si>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</si>
  <si>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</si>
  <si>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</si>
  <si>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</si>
  <si>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</si>
  <si>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</si>
  <si>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</si>
  <si>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</si>
  <si>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</si>
  <si>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</si>
  <si>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</si>
  <si>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</si>
  <si>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</si>
  <si>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</si>
  <si>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</si>
  <si>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</si>
  <si>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</si>
  <si>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</si>
  <si>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</si>
  <si>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</si>
  <si>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</si>
  <si>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</si>
  <si>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</si>
  <si>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</si>
  <si>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</si>
  <si>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</si>
  <si>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</si>
  <si>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</si>
  <si>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</si>
  <si>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</si>
  <si>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</si>
  <si>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</si>
  <si>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</si>
  <si>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</si>
  <si>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</si>
  <si>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</si>
  <si>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</si>
  <si>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</si>
  <si>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</si>
  <si>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</si>
  <si>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</si>
  <si>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</si>
  <si>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</si>
  <si>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</si>
  <si>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</si>
  <si>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</si>
  <si>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</si>
  <si>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</si>
  <si>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</si>
  <si>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</si>
  <si>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</si>
  <si>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</si>
  <si>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</si>
  <si>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</si>
  <si>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</si>
  <si>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</si>
  <si>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</si>
  <si>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</si>
  <si>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</si>
  <si>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</si>
  <si>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</si>
  <si>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</si>
  <si>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</si>
  <si>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</si>
  <si>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</si>
  <si>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</si>
  <si>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</si>
  <si>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</si>
  <si>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</si>
  <si>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</si>
  <si>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</si>
  <si>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</si>
  <si>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</si>
  <si>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</si>
  <si>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</si>
  <si>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</si>
  <si>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</si>
  <si>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</si>
  <si>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</si>
  <si>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</si>
  <si>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</si>
  <si>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</si>
  <si>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</si>
  <si>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</si>
  <si>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</si>
  <si>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</si>
  <si>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</si>
  <si>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</si>
  <si>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</si>
  <si>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</si>
  <si>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</si>
  <si>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</si>
  <si>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</si>
  <si>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</si>
  <si>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</si>
  <si>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</si>
  <si>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</si>
  <si>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</si>
  <si>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</si>
  <si>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</si>
  <si>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</si>
  <si>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</si>
  <si>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</si>
  <si>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</si>
  <si>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</si>
  <si>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</si>
  <si>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</si>
  <si>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</si>
  <si>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</si>
  <si>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</si>
  <si>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</si>
  <si>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</si>
  <si>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</si>
  <si>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</si>
  <si>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</si>
  <si>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</si>
  <si>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</si>
  <si>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</si>
  <si>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</si>
  <si>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</si>
  <si>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</si>
  <si>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</si>
  <si>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</si>
  <si>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</si>
  <si>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</si>
  <si>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</si>
  <si>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</si>
  <si>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</si>
  <si>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</si>
  <si>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</si>
  <si>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</si>
  <si>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</si>
  <si>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</si>
  <si>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</si>
  <si>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</si>
  <si>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</si>
  <si>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</si>
  <si>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</si>
  <si>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</si>
  <si>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</si>
  <si>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</si>
  <si>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</si>
  <si>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</si>
  <si>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</si>
  <si>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</si>
  <si>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</si>
  <si>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</si>
  <si>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</si>
  <si>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</si>
  <si>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</si>
  <si>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</si>
  <si>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</si>
  <si>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</si>
  <si>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</si>
  <si>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</si>
  <si>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</si>
  <si>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</si>
  <si>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</si>
  <si>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</si>
  <si>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</si>
  <si>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</si>
  <si>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</si>
  <si>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</si>
  <si>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</si>
  <si>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</si>
  <si>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</si>
  <si>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</si>
  <si>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</si>
  <si>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</si>
  <si>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</si>
  <si>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</si>
  <si>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</si>
  <si>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</si>
  <si>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</si>
  <si>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</si>
  <si>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</si>
  <si>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</si>
  <si>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</si>
  <si>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</si>
  <si>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</si>
  <si>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</si>
  <si>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</si>
  <si>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</si>
  <si>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</si>
  <si>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</si>
  <si>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</si>
  <si>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</si>
  <si>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</si>
  <si>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</si>
  <si>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</si>
  <si>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</si>
  <si>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</si>
  <si>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</si>
  <si>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</si>
  <si>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</si>
  <si>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</si>
  <si>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</si>
  <si>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</si>
  <si>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</si>
  <si>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</si>
  <si>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</si>
  <si>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</si>
  <si>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</si>
  <si>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</si>
  <si>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</si>
  <si>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</si>
  <si>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</si>
  <si>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</si>
  <si>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</si>
  <si>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</si>
  <si>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</si>
  <si>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</si>
  <si>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</si>
  <si>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</si>
  <si>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</si>
  <si>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</si>
  <si>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</si>
  <si>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</si>
  <si>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</si>
  <si>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</si>
  <si>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</si>
  <si>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</si>
  <si>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</si>
  <si>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</si>
  <si>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</si>
  <si>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</si>
  <si>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</si>
  <si>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</si>
  <si>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</si>
  <si>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</si>
  <si>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</si>
  <si>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</si>
  <si>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</si>
  <si>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</si>
  <si>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</si>
  <si>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</si>
  <si>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</si>
  <si>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</si>
  <si>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</si>
  <si>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</si>
  <si>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</si>
  <si>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</si>
  <si>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</si>
  <si>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</si>
  <si>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</si>
  <si>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</si>
  <si>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</si>
  <si>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</si>
  <si>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</si>
  <si>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</si>
  <si>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</si>
  <si>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</si>
  <si>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</si>
  <si>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</si>
  <si>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</si>
  <si>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</si>
  <si>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</si>
  <si>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</si>
  <si>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</si>
  <si>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</si>
  <si>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</si>
  <si>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</si>
  <si>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</si>
  <si>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</si>
  <si>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</si>
  <si>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</si>
  <si>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</si>
  <si>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</si>
  <si>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</si>
  <si>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</si>
  <si>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</si>
  <si>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</si>
  <si>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</si>
  <si>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</si>
  <si>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</si>
  <si>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</si>
  <si>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</si>
  <si>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</si>
  <si>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</si>
  <si>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</si>
  <si>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</si>
  <si>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</si>
  <si>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</si>
  <si>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</si>
  <si>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</si>
  <si>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</si>
  <si>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</si>
  <si>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</si>
  <si>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</si>
  <si>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</si>
  <si>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</si>
  <si>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</si>
  <si>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</si>
  <si>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</si>
  <si>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</si>
  <si>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</si>
  <si>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</si>
  <si>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</si>
  <si>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</si>
  <si>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</si>
  <si>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</si>
  <si>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</si>
  <si>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</si>
  <si>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</si>
  <si>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</si>
  <si>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</si>
  <si>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</si>
  <si>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</si>
  <si>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</si>
  <si>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</si>
  <si>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</si>
  <si>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</si>
  <si>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</si>
  <si>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</si>
  <si>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</si>
  <si>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</si>
  <si>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</si>
  <si>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</si>
  <si>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</si>
  <si>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</si>
  <si>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</si>
  <si>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</si>
  <si>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</si>
  <si>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</si>
  <si>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</si>
  <si>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</si>
  <si>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</si>
  <si>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</si>
  <si>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</si>
  <si>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</si>
  <si>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</si>
  <si>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</si>
  <si>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</si>
  <si>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</si>
  <si>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</si>
  <si>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</si>
  <si>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</si>
  <si>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</si>
  <si>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</si>
  <si>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</si>
  <si>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</si>
  <si>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</si>
  <si>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</si>
  <si>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</si>
  <si>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</si>
  <si>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</si>
  <si>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</si>
  <si>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</si>
  <si>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</si>
  <si>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</si>
  <si>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</si>
  <si>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</si>
  <si>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</si>
  <si>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</si>
  <si>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</si>
  <si>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</si>
  <si>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</si>
  <si>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</si>
  <si>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</si>
  <si>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</si>
  <si>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</si>
  <si>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</si>
  <si>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</si>
  <si>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</si>
  <si>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</si>
  <si>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</si>
  <si>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</si>
  <si>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</si>
  <si>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</si>
  <si>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</si>
  <si>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</si>
  <si>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</si>
  <si>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</si>
  <si>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</si>
  <si>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</si>
  <si>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</si>
  <si>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</si>
  <si>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</si>
  <si>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</si>
  <si>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</si>
  <si>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</si>
  <si>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</si>
  <si>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</si>
  <si>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</si>
  <si>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</si>
  <si>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</si>
  <si>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</si>
  <si>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</si>
  <si>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</si>
  <si>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</si>
  <si>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</si>
  <si>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</si>
  <si>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</si>
  <si>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</si>
  <si>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</si>
  <si>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</si>
  <si>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</si>
  <si>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</si>
  <si>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</si>
  <si>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</si>
  <si>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</si>
  <si>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</si>
  <si>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</si>
  <si>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</si>
  <si>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</si>
  <si>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</si>
  <si>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</si>
  <si>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</si>
  <si>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</si>
  <si>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</si>
  <si>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</si>
  <si>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</si>
  <si>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</si>
  <si>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</si>
  <si>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</si>
  <si>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</si>
  <si>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</si>
  <si>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</si>
  <si>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</si>
  <si>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</si>
  <si>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</si>
  <si>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</si>
  <si>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</si>
  <si>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</si>
  <si>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</si>
  <si>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</si>
  <si>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</si>
  <si>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</si>
  <si>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</si>
  <si>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</si>
  <si>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</si>
  <si>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</si>
  <si>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</si>
  <si>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</si>
  <si>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</si>
  <si>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</si>
  <si>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</si>
  <si>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</si>
  <si>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</si>
  <si>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</si>
  <si>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</si>
  <si>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</si>
  <si>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</si>
  <si>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</si>
  <si>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</si>
  <si>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</si>
  <si>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</si>
  <si>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</si>
  <si>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</si>
  <si>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</si>
  <si>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</si>
  <si>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</si>
  <si>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</si>
  <si>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</si>
  <si>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</si>
  <si>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</si>
  <si>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</si>
  <si>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</si>
  <si>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</si>
  <si>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</si>
  <si>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</si>
  <si>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</si>
  <si>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</si>
  <si>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</si>
  <si>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</si>
  <si>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</si>
  <si>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</si>
  <si>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</si>
  <si>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</si>
  <si>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</si>
  <si>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</si>
  <si>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</si>
  <si>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</si>
  <si>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</si>
  <si>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</si>
  <si>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</si>
  <si>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</si>
  <si>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</si>
  <si>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</si>
  <si>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</si>
  <si>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</si>
  <si>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</si>
  <si>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</si>
  <si>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</si>
  <si>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</si>
  <si>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</si>
  <si>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</si>
  <si>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</si>
  <si>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</si>
  <si>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</si>
  <si>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</si>
  <si>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</si>
  <si>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</si>
  <si>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</si>
  <si>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</si>
  <si>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</si>
  <si>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</si>
  <si>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</si>
  <si>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</si>
  <si>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</si>
  <si>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</si>
  <si>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</si>
  <si>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</si>
  <si>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</si>
  <si>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</si>
  <si>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</si>
  <si>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</si>
  <si>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</si>
  <si>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</si>
  <si>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</si>
  <si>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</si>
  <si>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</si>
  <si>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</si>
  <si>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</si>
  <si>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</si>
  <si>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</si>
  <si>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</si>
  <si>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</si>
  <si>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</si>
  <si>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</si>
  <si>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</si>
  <si>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</si>
  <si>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</si>
  <si>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</si>
  <si>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</si>
  <si>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</si>
  <si>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</si>
  <si>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</si>
  <si>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</si>
  <si>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</si>
  <si>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</si>
  <si>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</si>
  <si>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</si>
  <si>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</si>
  <si>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</si>
  <si>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</si>
  <si>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</si>
  <si>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</si>
  <si>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</si>
  <si>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</si>
  <si>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</si>
  <si>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</si>
  <si>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</si>
  <si>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</si>
  <si>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</si>
  <si>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</si>
  <si>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</si>
  <si>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</si>
  <si>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</si>
  <si>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</si>
  <si>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</si>
  <si>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</si>
  <si>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</si>
  <si>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</si>
  <si>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</si>
  <si>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</si>
  <si>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</si>
  <si>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</si>
  <si>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</si>
  <si>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</si>
  <si>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</si>
  <si>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</si>
  <si>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</si>
  <si>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</si>
  <si>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</si>
  <si>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</si>
  <si>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</si>
  <si>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</si>
  <si>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</si>
  <si>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</si>
  <si>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</si>
  <si>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</si>
  <si>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</si>
  <si>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</si>
  <si>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</si>
  <si>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</si>
  <si>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</si>
  <si>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</si>
  <si>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</si>
  <si>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</si>
  <si>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</si>
  <si>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</si>
  <si>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</si>
  <si>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</si>
  <si>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</si>
  <si>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</si>
  <si>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</si>
  <si>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</si>
  <si>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</si>
  <si>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</si>
  <si>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</si>
  <si>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</si>
  <si>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</si>
  <si>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</si>
  <si>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</si>
  <si>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</si>
  <si>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</si>
  <si>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</si>
  <si>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</si>
  <si>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</si>
  <si>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</si>
  <si>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</si>
  <si>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</si>
  <si>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</si>
  <si>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</si>
  <si>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</si>
  <si>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</si>
  <si>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</si>
  <si>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</si>
  <si>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</si>
  <si>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</si>
  <si>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</si>
  <si>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</si>
  <si>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</si>
  <si>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</si>
  <si>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</si>
  <si>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</si>
  <si>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</si>
  <si>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</si>
  <si>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</si>
  <si>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</si>
  <si>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</si>
  <si>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</si>
  <si>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</si>
  <si>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</si>
  <si>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</si>
  <si>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</si>
  <si>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</si>
  <si>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</si>
  <si>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</si>
  <si>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</si>
  <si>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</si>
  <si>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</si>
  <si>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</si>
  <si>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</si>
  <si>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</si>
  <si>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</si>
  <si>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</si>
  <si>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</si>
  <si>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</si>
  <si>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</si>
  <si>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</si>
  <si>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</si>
  <si>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</si>
  <si>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</si>
  <si>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</si>
  <si>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</si>
  <si>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</si>
  <si>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</si>
  <si>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</si>
  <si>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</si>
  <si>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</si>
  <si>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</si>
  <si>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</si>
  <si>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</si>
  <si>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</si>
  <si>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</si>
  <si>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</si>
  <si>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</si>
  <si>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</si>
  <si>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</si>
  <si>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</si>
  <si>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</si>
  <si>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</si>
  <si>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</si>
  <si>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</si>
  <si>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</si>
  <si>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</si>
  <si>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</si>
  <si>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</si>
  <si>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</si>
  <si>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</si>
  <si>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</si>
  <si>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</si>
  <si>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</si>
  <si>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</si>
  <si>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</si>
  <si>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</si>
  <si>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</si>
  <si>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</si>
  <si>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</si>
  <si>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</si>
  <si>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</si>
  <si>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</si>
  <si>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</si>
  <si>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</si>
  <si>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</si>
  <si>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</si>
  <si>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</si>
  <si>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</si>
  <si>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</si>
  <si>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</si>
  <si>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</si>
  <si>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</si>
  <si>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</si>
  <si>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</si>
  <si>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</si>
  <si>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</si>
  <si>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</si>
  <si>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</si>
  <si>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</si>
  <si>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</si>
  <si>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</si>
  <si>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</si>
  <si>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</si>
  <si>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</si>
  <si>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</si>
  <si>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</si>
  <si>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</si>
  <si>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</si>
  <si>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</si>
  <si>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</si>
  <si>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</si>
  <si>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</si>
  <si>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</si>
  <si>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</si>
  <si>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</si>
  <si>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</si>
  <si>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</si>
  <si>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</si>
  <si>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</si>
  <si>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</si>
  <si>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</si>
  <si>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</si>
  <si>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</si>
  <si>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</si>
  <si>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</si>
  <si>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</si>
  <si>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</si>
  <si>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</si>
  <si>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</si>
  <si>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</si>
  <si>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</si>
  <si>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</si>
  <si>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</si>
  <si>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</si>
  <si>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</si>
  <si>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</si>
  <si>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</si>
  <si>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</si>
  <si>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</si>
  <si>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</si>
  <si>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</si>
  <si>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</si>
  <si>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</si>
  <si>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</si>
  <si>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</si>
  <si>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</si>
  <si>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</si>
  <si>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</si>
  <si>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</si>
  <si>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</si>
  <si>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</si>
  <si>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</si>
  <si>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</si>
  <si>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</si>
  <si>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</si>
  <si>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</si>
  <si>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</si>
  <si>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</si>
  <si>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</si>
  <si>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</si>
  <si>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</si>
  <si>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</si>
  <si>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</si>
  <si>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</si>
  <si>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</si>
  <si>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</si>
  <si>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</si>
  <si>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</si>
  <si>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</si>
  <si>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</si>
  <si>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</si>
  <si>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</si>
  <si>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</si>
  <si>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</si>
  <si>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</si>
  <si>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</si>
  <si>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</si>
  <si>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</si>
  <si>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</si>
  <si>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</si>
  <si>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</si>
  <si>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</si>
  <si>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</si>
  <si>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</si>
  <si>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</si>
  <si>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</si>
  <si>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</si>
  <si>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</si>
  <si>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</si>
  <si>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</si>
  <si>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</si>
  <si>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</si>
  <si>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</si>
  <si>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</si>
  <si>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</si>
  <si>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</si>
  <si>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</si>
  <si>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</si>
  <si>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</si>
  <si>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</si>
  <si>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</si>
  <si>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</si>
  <si>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</si>
  <si>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</si>
  <si>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</si>
  <si>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</si>
  <si>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</si>
  <si>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</si>
  <si>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</si>
  <si>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</si>
  <si>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</si>
  <si>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</si>
  <si>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</si>
  <si>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</si>
  <si>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</si>
  <si>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</si>
  <si>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</si>
  <si>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</si>
  <si>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</si>
  <si>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</si>
  <si>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</si>
  <si>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</si>
  <si>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</si>
  <si>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</si>
  <si>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</si>
  <si>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</si>
  <si>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</si>
  <si>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</si>
  <si>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</si>
  <si>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</si>
  <si>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</si>
  <si>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</si>
  <si>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</si>
  <si>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</si>
  <si>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</si>
  <si>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</si>
  <si>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</si>
  <si>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</si>
  <si>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</si>
  <si>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</si>
  <si>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</si>
  <si>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</si>
  <si>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</si>
  <si>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</si>
  <si>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</si>
  <si>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</si>
  <si>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</si>
  <si>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</si>
  <si>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</si>
  <si>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</si>
  <si>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</si>
  <si>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</si>
  <si>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</si>
  <si>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</si>
  <si>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</si>
  <si>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</si>
  <si>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</si>
  <si>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</si>
  <si>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</si>
  <si>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</si>
  <si>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</si>
  <si>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</si>
  <si>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</si>
  <si>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</si>
  <si>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</si>
  <si>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</si>
  <si>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</si>
  <si>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</si>
  <si>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</si>
  <si>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</si>
  <si>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</si>
  <si>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</si>
  <si>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</si>
  <si>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</si>
  <si>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</si>
  <si>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</si>
  <si>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</si>
  <si>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</si>
  <si>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</si>
  <si>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</si>
  <si>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</si>
  <si>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</si>
  <si>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</si>
  <si>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</si>
  <si>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</si>
  <si>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</si>
  <si>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</si>
  <si>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</si>
  <si>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</si>
  <si>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</si>
  <si>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</si>
  <si>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</si>
  <si>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</si>
  <si>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</si>
  <si>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</si>
  <si>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</si>
  <si>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</si>
  <si>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</si>
  <si>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</si>
  <si>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</si>
  <si>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</si>
  <si>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</si>
  <si>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</si>
  <si>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</si>
  <si>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</si>
  <si>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</si>
  <si>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</si>
  <si>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</si>
  <si>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</si>
  <si>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</si>
  <si>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</si>
  <si>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</si>
  <si>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</si>
  <si>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</si>
  <si>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</si>
  <si>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</si>
  <si>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</si>
  <si>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</si>
  <si>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</si>
  <si>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</si>
  <si>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</si>
  <si>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</si>
  <si>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</si>
  <si>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</si>
  <si>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</si>
  <si>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</si>
  <si>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</si>
  <si>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</si>
  <si>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</si>
  <si>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</si>
  <si>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</si>
  <si>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</si>
  <si>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</si>
  <si>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</si>
  <si>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</si>
  <si>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</si>
  <si>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</si>
  <si>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</si>
  <si>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</si>
  <si>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</si>
  <si>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</si>
  <si>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</si>
  <si>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</si>
  <si>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</si>
  <si>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</si>
  <si>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</si>
  <si>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</si>
  <si>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</si>
  <si>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</si>
  <si>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</si>
  <si>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</si>
  <si>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</si>
  <si>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</si>
  <si>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</si>
  <si>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</si>
  <si>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</si>
  <si>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</si>
  <si>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</si>
  <si>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</si>
  <si>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</si>
  <si>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</si>
  <si>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</si>
  <si>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</si>
  <si>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</si>
  <si>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</si>
  <si>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</si>
  <si>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</si>
  <si>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</si>
  <si>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</si>
  <si>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</si>
  <si>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</si>
  <si>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</si>
  <si>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</si>
  <si>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</si>
  <si>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</si>
  <si>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</si>
  <si>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</si>
  <si>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</si>
  <si>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</si>
  <si>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</si>
  <si>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</si>
  <si>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</si>
  <si>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</si>
  <si>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</si>
  <si>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</si>
  <si>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</si>
  <si>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</si>
  <si>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</si>
  <si>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</si>
  <si>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</si>
  <si>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</si>
  <si>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</si>
  <si>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</si>
  <si>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</si>
  <si>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</si>
  <si>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</si>
  <si>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</si>
  <si>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</si>
  <si>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</si>
  <si>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</si>
  <si>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</si>
  <si>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</si>
  <si>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</si>
  <si>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</si>
  <si>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</si>
  <si>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</si>
  <si>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</si>
  <si>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</si>
  <si>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</si>
  <si>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</si>
  <si>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</si>
  <si>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</si>
  <si>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</si>
  <si>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</si>
  <si>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</si>
  <si>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</si>
  <si>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</si>
  <si>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</si>
  <si>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</si>
  <si>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</si>
  <si>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</si>
  <si>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</si>
  <si>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</si>
  <si>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</si>
  <si>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</si>
  <si>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</si>
  <si>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</si>
  <si>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</si>
  <si>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</si>
  <si>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</si>
  <si>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</si>
  <si>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</si>
  <si>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</si>
  <si>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</si>
  <si>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</si>
  <si>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</si>
  <si>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</si>
  <si>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</si>
  <si>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</si>
  <si>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</si>
  <si>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</si>
  <si>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</si>
  <si>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</si>
  <si>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</si>
  <si>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</si>
  <si>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</si>
  <si>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</si>
  <si>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</si>
  <si>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</si>
  <si>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</si>
  <si>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</si>
  <si>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</si>
  <si>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</si>
  <si>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</si>
  <si>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</si>
  <si>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</si>
  <si>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</si>
  <si>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</si>
  <si>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</si>
  <si>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</si>
  <si>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</si>
  <si>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</si>
  <si>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</si>
  <si>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</si>
  <si>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</si>
  <si>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</si>
  <si>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</si>
  <si>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</si>
  <si>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</si>
  <si>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</si>
  <si>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</si>
  <si>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</si>
  <si>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</si>
  <si>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</si>
  <si>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</si>
  <si>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</si>
  <si>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</si>
  <si>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</si>
  <si>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</si>
  <si>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</si>
  <si>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</si>
  <si>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</si>
  <si>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</si>
  <si>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</si>
  <si>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</si>
  <si>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</si>
  <si>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</si>
  <si>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</si>
  <si>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</si>
  <si>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</si>
  <si>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</si>
  <si>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</si>
  <si>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</si>
  <si>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</si>
  <si>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</si>
  <si>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</si>
  <si>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</si>
  <si>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</si>
  <si>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</si>
  <si>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</si>
  <si>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</si>
  <si>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</si>
  <si>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</si>
  <si>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</si>
  <si>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</si>
  <si>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</si>
  <si>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</si>
  <si>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</si>
  <si>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</si>
  <si>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</si>
  <si>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</si>
  <si>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</si>
  <si>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</si>
  <si>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</si>
  <si>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</si>
  <si>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</si>
  <si>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</si>
  <si>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</si>
  <si>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</si>
  <si>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</si>
  <si>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</si>
  <si>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</si>
  <si>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</si>
  <si>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</si>
  <si>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</si>
  <si>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</si>
  <si>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</si>
  <si>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</si>
  <si>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</si>
  <si>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</si>
  <si>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</si>
  <si>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PCM-20251107-00000797</t>
  </si>
  <si>
    <t xml:space="preserve">sector flapping due to HT , door open </t>
  </si>
  <si>
    <t>PCM-20251107-00000971</t>
  </si>
  <si>
    <t>ETA 24 km</t>
  </si>
  <si>
    <t xml:space="preserve"> </t>
  </si>
  <si>
    <t xml:space="preserve">                                                                                                                                                                                                                                                                                                                                                                                                                                                                                                                                                                                                                                                                                                                                                                                                                                                                                                                                                                                                                                                                                                                                                                                                                                                                                                                                                                                                                                                                                                                                                                                                                                                                                                                                                                                                                                                                                                                                                                                                                                                                                                                                                                                                                                                                                                                                                                                                                                                                                                                                                                                                                                                                                                                                                                                                                                                                                                                                                                                                                                                                                                                                                                                                                                                                                                                                                                                                                                                                                                                                                                                                                                                                                                                                                                                                                                                                                                                                                                                                                                                                                                                                                                                                                                                                                                                                                                                                                                                                                                                                                                                                                                                    </t>
  </si>
  <si>
    <t xml:space="preserve"> PCM-20250215-00000830 </t>
  </si>
  <si>
    <t>LTE site still down and  site located in aramco area access issue need special permission</t>
  </si>
  <si>
    <t>PCM-20251107-00000981</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</si>
  <si>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</si>
  <si>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</si>
  <si>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</si>
  <si>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</si>
  <si>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</si>
  <si>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</si>
  <si>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</si>
  <si>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PCM-20251107-00000727</t>
  </si>
  <si>
    <t xml:space="preserve">Major </t>
  </si>
  <si>
    <t>site down again Team on the way 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</si>
</sst>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58" dataDxfId="157" headerRowBorderDxfId="155" tableBorderDxfId="156" totalsRowBorderDxfId="154">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9" totalsRowShown="0" headerRowDxfId="32" dataDxfId="31" headerRowBorderDxfId="29" tableBorderDxfId="30" totalsRowBorderDxfId="28">
  <autoFilter ref="A1:L10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6" totalsRowShown="0" headerRowDxfId="15" dataDxfId="14" headerRowBorderDxfId="12" tableBorderDxfId="13">
  <autoFilter ref="A1:L2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0"/>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305.77166805555316</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45968.720093981479</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45968.720093981479</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45968.720093981479</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45968.720093981479</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45968.720093981479</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45968.720093981479</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45968.720093981479</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45968.720093981479</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45968.720093981479</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45968.720093981479</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45968.720093981479</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45968.720093981479</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45968.720093981479</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45968.720093981479</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45968.720093981479</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45968.720093981479</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45968.720093981479</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45968.720093981479</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45968.720093981479</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45968.720093981479</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45968.720093981479</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45968.720093981479</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45968.720093981479</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45968.720093981479</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45968.720093981479</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45968.720093981479</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45968.720093981479</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45968.720093981479</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45968.720093981479</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45968.720093981479</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45968.720093981479</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45968.720093981479</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45968.720093981479</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45968.720093981479</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45968.720093981479</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45968.720093981479</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45968.720093981479</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45968.720093981479</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45968.720093981479</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45968.720093981479</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45968.720093981479</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45968.720093981479</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45968.720093981479</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45968.720093981479</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45968.720093981479</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45968.720093981479</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45968.720093981479</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45968.720093981479</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45968.720093981479</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45968.720093981479</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45968.720093981479</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45968.720093981479</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45968.720093981479</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45968.720093981479</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45968.720093981479</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45968.720093981479</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45968.720093981479</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45968.720093981479</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45968.720093981479</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45968.720093981479</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45968.720093981479</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45968.720093981479</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45968.720093981479</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45968.720093981479</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45968.720093981479</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45968.720093981479</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45968.720093981479</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45968.720093981479</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45968.720093981479</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45968.720093981479</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45968.720093981479</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45968.720093981479</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45968.720093981479</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45968.720093981479</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45968.720093981479</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45968.720093981479</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45968.720093981479</v>
      </c>
      <c r="H79" s="118"/>
      <c r="I79" s="116" t="str">
        <f>IFERROR(VLOOKUP(D79,DB!A:F,6,0),"")</f>
        <v/>
      </c>
      <c r="J79" s="116" t="str">
        <f>IFERROR(VLOOKUP(D79,DB!A:G,7,0),"")</f>
        <v/>
      </c>
      <c r="K79" s="120"/>
      <c r="L79" s="121" t="str">
        <f>IFERROR(VLOOKUP(D79,DB!A:I,9,0),"")</f>
        <v/>
      </c>
    </row>
    <row r="80" spans="1:12" ht="15" customHeight="1">
      <c r="A80" s="124"/>
      <c r="B80" s="125" t="str">
        <f>IFERROR(VLOOKUP(D80,DB!A:K,11,0),"")</f>
        <v/>
      </c>
      <c r="C80" s="125"/>
      <c r="D80" s="125"/>
      <c r="E80" s="126"/>
      <c r="F80" s="127"/>
      <c r="G80" s="128">
        <f ca="1">IFERROR(NOW()-F80,"")</f>
        <v>45968.720093981479</v>
      </c>
      <c r="H80" s="127"/>
      <c r="I80" s="125" t="str">
        <f>IFERROR(VLOOKUP(D80,DB!A:F,6,0),"")</f>
        <v/>
      </c>
      <c r="J80" s="125" t="str">
        <f>IFERROR(VLOOKUP(D80,DB!A:G,7,0),"")</f>
        <v/>
      </c>
      <c r="K80" s="129"/>
      <c r="L80" s="130" t="str">
        <f>IFERROR(VLOOKUP(D80,DB!A:I,9,0),"")</f>
        <v/>
      </c>
    </row>
  </sheetData>
  <customSheetViews>
    <customSheetView guid="{F6042A99-DD27-4453-835D-0834D95730CC}" filter="1" showAutoFilter="1">
      <pageMargins left="0" right="0" top="0" bottom="0" header="0" footer="0"/>
      <autoFilter ref="B1:M1" xr:uid="{12FE3105-5459-4EBE-80D2-8062583A0D45}"/>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143.72025601851783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24493</v>
      </c>
      <c r="E4" s="85" t="s">
        <v>39021</v>
      </c>
      <c r="F4" s="104">
        <v>45968.607453703706</v>
      </c>
      <c r="G4" s="105">
        <f ca="1">IFERROR(NOW()-F4,"-")</f>
        <v>0.11264027777360752</v>
      </c>
      <c r="H4" s="104">
        <v>45968.593564814815</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19574</v>
      </c>
      <c r="E5" s="85" t="s">
        <v>39021</v>
      </c>
      <c r="F5" s="104">
        <v>45968.711481481485</v>
      </c>
      <c r="G5" s="105">
        <f ca="1">IFERROR(NOW()-F5,"-")</f>
        <v>8.6124999943422154E-3</v>
      </c>
      <c r="H5" s="104">
        <v>45968.705231481479</v>
      </c>
      <c r="I5" s="18" t="str">
        <f>IFERROR(VLOOKUP(D5,DB!A:F,6,0),"")</f>
        <v>SCECO</v>
      </c>
      <c r="J5" s="18" t="str">
        <f>IFERROR(VLOOKUP(D5,DB!A:G,7,0),"")</f>
        <v>Good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45968.720093981479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45968.720093981479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45968.720093981479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45968.720093981479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45968.720093981479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45968.720093981479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45968.720093981479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45968.720093981479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45968.720093981479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45968.720093981479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45968.720093981479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45968.720093981479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45968.720093981479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45968.720093981479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45968.720093981479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45968.720093981479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45968.720093981479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45968.720093981479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45968.720093981479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45968.720093981479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45968.720093981479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45968.720093981479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45968.720093981479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45968.720093981479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45968.720093981479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45968.720093981479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45968.720093981479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45968.720093981479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45968.720093981479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45968.720093981479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45968.720093981479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45968.720093981479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45968.720093981479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45968.720093981479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45968.720093981479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45968.720093981479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45968.720093981479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45968.720093981479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45968.720093981479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45968.720093981479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45968.720093981479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45968.720093981479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45968.720093981479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45968.720093981479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45968.720093981479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45968.720093981479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45968.720093981479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45968.720093981479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45968.720093981479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45968.720093981479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45968.720093981479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45968.720093981479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45968.720093981479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45968.720093981479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45968.720093981479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45968.720093981479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45968.720093981479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45968.720093981479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45968.720093981479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45968.720093981479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45968.720093981479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45968.720093981479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45968.720093981479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45968.720093981479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45968.720093981479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45968.720093981479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45968.720093981479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45968.720093981479</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45968.720093981479</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45968.720093981479</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45968.720093981479</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45968.720093981479</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45968.720093981479</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45968.720093981479</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45968.720093981479</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45968.720093981479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45968.720093981479</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45968.720093981479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45968.720093981479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45968.720093981479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45968.720093981479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45968.720093981479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45968.720093981479</v>
      </c>
      <c r="H10" s="22" t="s">
        <v>39109</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45968.720093981479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45968.720093981479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45968.720093981479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45968.720093981479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45968.720093981479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45968.720093981479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45968.720093981479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45968.720093981479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45968.720093981479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45968.720093981479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45968.720093981479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45968.720093981479</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39110</v>
      </c>
      <c r="D23" s="18"/>
      <c r="E23" s="18"/>
      <c r="F23" s="20"/>
      <c r="G23" s="21">
        <f t="shared" ref="G23:G86" ca="1" si="1">IFERROR(NOW()-F23,"-")</f>
        <v>45968.720093981479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45968.720093981479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45968.720093981479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45968.720093981479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45968.720093981479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45968.720093981479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45968.720093981479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45968.720093981479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45968.720093981479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45968.720093981479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45968.720093981479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45968.720093981479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45968.720093981479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45968.720093981479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45968.720093981479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45968.720093981479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45968.720093981479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45968.720093981479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45968.720093981479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45968.720093981479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45968.720093981479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45968.720093981479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45968.720093981479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45968.720093981479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45968.720093981479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45968.720093981479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45968.720093981479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45968.720093981479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45968.720093981479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45968.720093981479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45968.720093981479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45968.720093981479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45968.720093981479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45968.720093981479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45968.720093981479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45968.720093981479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45968.720093981479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45968.720093981479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45968.720093981479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45968.720093981479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45968.720093981479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45968.720093981479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45968.720093981479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45968.720093981479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45968.720093981479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45968.720093981479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45968.720093981479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45968.720093981479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45968.720093981479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45968.720093981479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45968.720093981479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45968.720093981479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45968.720093981479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45968.720093981479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45968.720093981479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45968.720093981479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45968.720093981479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45968.720093981479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45968.720093981479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45968.720093981479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45968.720093981479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45968.720093981479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45968.720093981479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45968.720093981479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45968.720093981479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45968.720093981479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45968.720093981479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45968.720093981479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45968.720093981479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45968.720093981479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45968.720093981479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45968.720093981479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45968.720093981479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45968.720093981479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45968.720093981479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45968.720093981479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45968.720093981479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45968.720093981479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45968.720093981479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45968.720093981479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45968.720093981479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45968.720093981479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45968.720093981479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45968.720093981479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45968.720093981479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45968.720093981479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45968.720093981479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45968.720093981479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45968.720093981479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45968.720093981479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45968.720093981479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45968.720093981479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45968.720093981479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45968.720093981479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45968.720093981479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45968.720093981479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45968.720093981479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45968.720093981479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45968.720093981479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45968.720093981479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45968.720093981479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45968.720093981479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45968.720093981479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45968.720093981479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45968.720093981479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45968.720093981479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45968.720093981479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45968.720093981479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45968.720093981479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45968.720093981479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45968.720093981479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45968.720093981479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45968.720093981479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45968.720093981479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45968.720093981479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45968.720093981479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45968.720093981479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45968.720093981479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45968.720093981479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45968.720093981479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45968.720093981479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45968.720093981479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45968.720093981479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45968.720093981479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45968.720093981479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45968.720093981479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45968.720093981479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45968.720093981479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45968.720093981479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45968.720093981479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45968.720093981479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45968.720093981479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45968.720093981479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45968.720093981479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45968.720093981479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45968.720093981479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45968.720093981479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45968.720093981479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45968.720093981479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45968.720093981479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45968.720093981479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45968.720093981479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45968.720093981479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45968.720093981479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45968.720093981479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45968.720093981479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45968.720093981479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45968.720093981479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45968.720093981479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45968.720093981479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45968.720093981479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45968.720093981479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45968.720093981479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45968.720093981479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45968.720093981479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45968.720093981479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45968.720093981479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45968.720093981479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45968.720093981479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45968.720093981479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45968.720093981479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45968.720093981479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45968.720093981479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45968.720093981479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45968.720093981479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45968.720093981479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45968.720093981479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45968.720093981479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45968.720093981479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45968.720093981479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45968.720093981479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45968.720093981479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45968.720093981479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45968.720093981479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45968.720093981479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45968.720093981479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45968.720093981479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45968.720093981479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45968.720093981479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45968.720093981479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45968.720093981479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45968.720093981479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45968.720093981479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45968.720093981479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45968.720093981479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45968.720093981479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45968.720093981479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45968.720093981479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45968.720093981479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45968.720093981479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45968.720093981479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45968.720093981479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45968.720093981479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45968.720093981479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45968.720093981479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45968.720093981479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45968.720093981479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45968.720093981479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45968.720093981479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45968.720093981479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45968.720093981479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45968.720093981479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45968.720093981479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45968.720093981479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45968.720093981479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45968.720093981479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45968.720093981479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45968.720093981479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45968.720093981479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45968.720093981479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45968.720093981479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45968.720093981479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45968.720093981479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45968.720093981479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45968.720093981479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45968.720093981479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45968.720093981479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45968.720093981479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45968.720093981479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45968.720093981479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45968.720093981479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45968.720093981479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45968.720093981479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45968.720093981479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45968.720093981479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45968.720093981479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45968.720093981479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45968.720093981479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45968.720093981479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45968.720093981479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45968.720093981479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45968.720093981479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45968.720093981479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45968.720093981479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45968.720093981479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45968.720093981479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45968.720093981479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45968.720093981479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45968.720093981479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45968.720093981479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45968.720093981479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45968.720093981479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45968.720093981479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45968.720093981479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45968.720093981479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45968.720093981479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45968.720093981479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45968.720093981479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45968.720093981479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45968.720093981479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45968.720093981479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45968.720093981479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45968.720093981479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45968.720093981479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45968.720093981479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45968.720093981479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45968.720093981479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45968.720093981479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45968.720093981479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45968.720093981479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45968.720093981479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45968.720093981479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45968.720093981479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45968.720093981479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45968.720093981479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45968.720093981479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45968.720093981479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45968.720093981479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45968.720093981479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45968.720093981479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45968.720093981479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45968.720093981479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45968.720093981479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45968.720093981479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45968.720093981479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45968.720093981479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45968.720093981479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45968.720093981479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45968.720093981479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45968.720093981479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45968.720093981479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45968.720093981479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45968.720093981479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45968.720093981479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45968.720093981479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45968.720093981479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45968.720093981479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45968.720093981479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45968.720093981479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45968.720093981479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45968.720093981479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45968.720093981479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45968.720093981479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45968.720093981479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45968.720093981479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45968.720093981479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45968.720093981479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45968.720093981479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45968.720093981479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45968.720093981479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45968.720093981479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45968.720093981479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45968.720093981479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45968.720093981479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45968.720093981479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45968.720093981479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45968.720093981479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45968.720093981479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45968.720093981479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45968.720093981479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45968.720093981479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45968.720093981479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45968.720093981479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45968.720093981479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45968.720093981479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45968.720093981479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45968.720093981479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45968.720093981479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45968.720093981479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45968.720093981479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45968.720093981479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45968.720093981479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45968.720093981479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45968.720093981479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45968.720093981479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45968.720093981479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45968.720093981479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45968.720093981479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45968.720093981479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45968.720093981479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45968.720093981479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45968.720093981479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45968.720093981479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45968.720093981479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45968.720093981479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45968.720093981479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45968.720093981479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45968.720093981479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45968.720093981479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45968.720093981479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45968.720093981479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45968.720093981479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45968.720093981479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45968.720093981479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45968.720093981479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45968.720093981479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45968.720093981479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45968.720093981479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45968.720093981479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45968.720093981479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45968.720093981479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45968.720093981479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45968.720093981479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45968.720093981479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45968.720093981479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45968.720093981479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45968.720093981479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45968.720093981479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45968.720093981479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45968.720093981479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45968.720093981479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45968.720093981479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45968.720093981479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45968.720093981479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45968.720093981479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45968.720093981479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45968.720093981479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45968.720093981479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45968.720093981479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45968.720093981479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45968.720093981479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45968.720093981479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45968.720093981479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45968.720093981479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45968.720093981479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45968.720093981479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45968.720093981479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45968.720093981479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45968.720093981479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45968.720093981479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45968.720093981479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45968.720093981479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45968.720093981479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45968.720093981479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45968.720093981479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45968.720093981479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45968.720093981479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45968.720093981479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45968.720093981479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45968.720093981479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45968.720093981479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45968.720093981479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45968.720093981479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45968.720093981479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45968.720093981479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45968.720093981479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45968.720093981479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45968.720093981479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45968.720093981479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45968.720093981479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45968.720093981479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45968.720093981479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45968.720093981479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45968.720093981479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45968.720093981479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45968.720093981479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45968.720093981479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45968.720093981479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45968.720093981479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45968.720093981479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45968.720093981479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45968.720093981479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45968.720093981479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45968.720093981479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45968.720093981479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45968.720093981479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45968.720093981479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45968.720093981479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45968.720093981479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45968.720093981479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45968.720093981479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45968.720093981479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45968.720093981479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45968.720093981479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45968.720093981479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45968.720093981479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45968.720093981479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45968.720093981479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45968.720093981479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45968.720093981479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45968.720093981479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45968.720093981479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45968.720093981479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45968.720093981479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45968.720093981479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45968.720093981479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45968.720093981479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45968.720093981479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45968.720093981479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45968.720093981479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45968.720093981479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45968.720093981479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45968.720093981479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45968.720093981479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45968.720093981479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45968.720093981479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45968.720093981479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45968.720093981479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45968.720093981479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45968.720093981479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45968.720093981479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45968.720093981479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45968.720093981479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45968.720093981479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45968.720093981479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45968.720093981479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45968.720093981479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45968.720093981479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45968.720093981479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45968.720093981479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45968.720093981479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45968.720093981479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45968.720093981479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45968.720093981479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45968.720093981479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45968.720093981479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45968.720093981479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45968.720093981479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45968.720093981479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45968.720093981479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45968.720093981479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45968.720093981479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45968.720093981479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45968.720093981479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45968.720093981479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45968.720093981479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45968.720093981479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45968.720093981479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45968.720093981479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45968.720093981479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45968.720093981479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45968.720093981479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45968.720093981479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45968.720093981479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45968.720093981479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45968.720093981479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45968.720093981479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45968.720093981479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45968.720093981479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45968.720093981479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45968.720093981479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45968.720093981479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45968.720093981479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45968.720093981479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45968.720093981479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45968.720093981479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45968.720093981479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45968.720093981479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45968.720093981479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45968.720093981479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45968.720093981479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45968.720093981479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45968.720093981479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45968.720093981479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45968.720093981479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45968.720093981479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45968.720093981479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45968.720093981479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45968.720093981479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45968.720093981479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45968.720093981479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45968.720093981479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45968.720093981479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45968.720093981479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45968.720093981479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45968.720093981479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45968.720093981479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45968.720093981479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45968.720093981479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45968.720093981479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45968.720093981479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45968.720093981479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45968.720093981479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45968.720093981479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45968.720093981479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45968.720093981479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45968.720093981479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45968.720093981479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45968.720093981479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45968.720093981479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45968.720093981479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45968.720093981479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45968.720093981479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45968.720093981479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45968.720093981479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45968.720093981479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45968.720093981479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45968.720093981479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45968.720093981479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45968.720093981479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45968.720093981479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45968.720093981479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45968.720093981479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45968.720093981479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45968.720093981479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45968.720093981479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45968.720093981479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45968.720093981479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45968.720093981479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45968.720093981479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45968.720093981479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45968.720093981479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45968.720093981479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45968.720093981479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45968.720093981479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45968.720093981479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45968.720093981479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45968.720093981479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45968.720093981479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45968.720093981479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45968.720093981479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45968.720093981479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45968.720093981479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45968.720093981479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45968.720093981479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45968.720093981479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45968.720093981479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45968.720093981479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45968.720093981479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45968.720093981479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45968.720093981479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45968.720093981479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45968.720093981479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45968.720093981479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45968.720093981479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45968.720093981479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45968.720093981479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45968.720093981479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45968.720093981479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45968.720093981479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45968.720093981479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45968.720093981479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45968.720093981479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45968.720093981479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45968.720093981479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45968.720093981479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45968.720093981479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45968.720093981479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45968.720093981479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45968.720093981479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45968.720093981479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45968.720093981479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45968.720093981479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45968.720093981479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45968.720093981479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45968.720093981479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45968.720093981479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45968.720093981479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45968.720093981479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45968.720093981479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45968.720093981479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45968.720093981479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45968.720093981479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45968.720093981479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45968.720093981479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45968.720093981479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45968.720093981479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45968.720093981479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45968.720093981479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45968.720093981479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45968.720093981479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45968.720093981479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45968.720093981479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45968.720093981479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45968.720093981479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45968.720093981479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45968.720093981479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45968.720093981479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45968.720093981479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45968.720093981479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45968.720093981479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45968.720093981479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45968.720093981479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45968.720093981479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45968.720093981479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45968.720093981479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45968.720093981479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45968.720093981479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45968.720093981479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45968.720093981479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45968.720093981479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45968.720093981479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45968.720093981479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45968.720093981479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45968.720093981479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45968.720093981479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45968.720093981479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45968.720093981479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45968.720093981479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45968.720093981479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45968.720093981479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45968.720093981479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45968.720093981479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45968.720093981479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45968.720093981479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45968.720093981479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45968.720093981479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45968.720093981479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45968.720093981479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45968.720093981479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45968.720093981479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45968.720093981479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45968.720093981479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45968.720093981479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45968.720093981479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45968.720093981479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45968.720093981479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45968.720093981479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45968.720093981479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45968.720093981479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45968.720093981479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45968.720093981479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45968.720093981479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45968.720093981479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45968.720093981479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45968.720093981479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45968.720093981479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45968.720093981479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45968.720093981479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45968.720093981479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45968.720093981479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45968.720093981479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45968.720093981479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45968.720093981479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45968.720093981479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45968.720093981479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45968.720093981479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45968.720093981479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45968.720093981479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45968.720093981479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45968.720093981479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45968.720093981479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45968.720093981479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45968.720093981479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45968.720093981479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45968.720093981479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45968.720093981479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45968.720093981479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45968.720093981479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45968.720093981479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45968.720093981479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45968.720093981479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45968.720093981479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45968.720093981479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45968.720093981479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45968.720093981479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45968.720093981479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45968.720093981479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45968.720093981479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45968.720093981479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45968.720093981479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45968.720093981479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45968.720093981479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45968.720093981479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45968.720093981479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45968.720093981479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45968.720093981479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45968.720093981479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45968.720093981479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45968.720093981479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45968.720093981479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45968.720093981479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45968.720093981479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45968.720093981479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45968.720093981479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45968.720093981479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45968.720093981479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45968.720093981479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45968.720093981479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45968.720093981479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45968.720093981479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45968.720093981479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45968.720093981479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45968.720093981479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45968.720093981479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45968.720093981479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45968.720093981479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45968.720093981479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45968.720093981479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45968.720093981479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45968.720093981479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45968.720093981479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45968.720093981479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45968.720093981479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45968.720093981479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45968.720093981479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45968.720093981479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45968.720093981479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45968.720093981479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45968.720093981479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45968.720093981479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45968.720093981479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45968.720093981479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45968.720093981479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45968.720093981479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45968.720093981479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45968.720093981479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45968.720093981479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45968.720093981479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45968.720093981479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45968.720093981479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45968.720093981479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45968.720093981479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45968.720093981479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45968.720093981479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45968.720093981479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45968.720093981479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45968.720093981479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45968.720093981479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45968.720093981479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45968.720093981479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45968.720093981479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45968.720093981479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45968.720093981479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45968.720093981479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45968.720093981479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45968.720093981479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45968.720093981479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45968.720093981479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45968.720093981479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45968.720093981479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45968.720093981479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45968.720093981479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45968.720093981479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45968.720093981479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45968.720093981479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45968.720093981479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45968.720093981479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45968.720093981479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45968.720093981479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45968.720093981479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45968.720093981479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45968.720093981479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45968.720093981479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45968.720093981479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45968.720093981479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45968.720093981479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45968.720093981479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45968.720093981479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45968.720093981479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45968.720093981479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45968.720093981479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45968.720093981479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45968.720093981479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45968.720093981479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45968.720093981479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45968.720093981479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45968.720093981479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45968.720093981479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45968.720093981479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45968.720093981479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45968.720093981479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45968.720093981479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45968.720093981479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45968.720093981479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45968.720093981479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45968.720093981479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45968.720093981479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45968.720093981479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45968.720093981479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45968.720093981479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45968.720093981479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45968.720093981479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45968.720093981479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45968.720093981479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45968.720093981479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45968.720093981479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45968.720093981479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45968.720093981479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45968.720093981479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45968.720093981479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45968.720093981479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45968.720093981479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45968.720093981479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45968.720093981479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45968.720093981479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45968.720093981479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45968.720093981479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45968.720093981479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45968.720093981479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45968.720093981479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45968.720093981479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45968.720093981479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45968.720093981479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45968.720093981479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45968.720093981479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45968.720093981479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45968.720093981479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45968.720093981479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45968.720093981479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45968.720093981479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45968.720093981479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45968.720093981479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45968.720093981479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45968.720093981479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45968.720093981479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45968.720093981479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45968.720093981479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45968.720093981479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45968.720093981479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45968.720093981479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45968.720093981479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45968.720093981479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45968.720093981479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45968.720093981479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45968.720093981479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45968.720093981479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45968.720093981479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45968.720093981479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45968.720093981479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45968.720093981479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45968.720093981479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45968.720093981479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45968.720093981479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45968.720093981479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45968.720093981479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45968.720093981479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45968.720093981479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45968.720093981479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45968.720093981479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45968.720093981479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45968.720093981479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45968.720093981479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45968.720093981479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45968.720093981479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45968.720093981479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45968.720093981479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45968.720093981479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45968.720093981479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45968.720093981479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45968.720093981479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45968.720093981479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45968.720093981479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45968.720093981479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45968.720093981479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45968.720093981479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45968.720093981479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45968.720093981479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45968.720093981479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45968.720093981479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45968.720093981479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45968.720093981479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45968.720093981479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45968.720093981479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45968.720093981479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45968.720093981479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45968.720093981479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45968.720093981479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45968.720093981479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45968.720093981479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45968.720093981479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45968.720093981479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45968.720093981479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45968.720093981479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45968.720093981479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45968.720093981479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45968.720093981479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45968.720093981479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45968.720093981479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45968.720093981479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45968.720093981479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45968.720093981479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45968.720093981479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45968.720093981479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45968.720093981479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45968.720093981479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45968.720093981479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45968.720093981479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45968.720093981479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45968.720093981479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45968.720093981479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45968.720093981479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45968.720093981479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45968.720093981479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45968.720093981479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45968.720093981479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45968.720093981479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45968.720093981479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45968.720093981479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45968.720093981479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45968.720093981479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45968.720093981479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45968.720093981479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45968.720093981479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45968.720093981479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45968.720093981479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45968.720093981479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45968.720093981479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45968.720093981479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45968.720093981479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45968.720093981479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45968.720093981479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45968.720093981479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45968.720093981479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45968.720093981479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45968.720093981479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45968.720093981479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45968.720093981479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45968.720093981479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45968.720093981479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45968.720093981479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45968.720093981479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45968.720093981479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45968.720093981479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45968.720093981479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45968.720093981479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45968.720093981479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45968.720093981479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45968.720093981479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45968.720093981479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45968.720093981479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45968.720093981479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45968.720093981479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45968.720093981479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45968.720093981479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45968.720093981479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45968.720093981479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45968.720093981479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45968.720093981479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45968.720093981479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45968.720093981479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45968.720093981479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45968.720093981479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45968.720093981479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45968.720093981479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45968.720093981479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45968.720093981479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45968.720093981479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45968.720093981479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45968.720093981479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45968.720093981479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45968.720093981479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45968.720093981479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45968.720093981479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45968.720093981479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45968.720093981479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45968.720093981479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45968.720093981479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45968.720093981479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45968.720093981479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45968.720093981479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45968.720093981479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45968.720093981479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45968.720093981479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45968.720093981479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45968.720093981479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45968.720093981479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45968.720093981479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45968.720093981479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45968.720093981479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45968.720093981479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45968.720093981479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45968.720093981479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45968.720093981479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45968.720093981479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45968.720093981479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45968.720093981479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45968.720093981479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45968.720093981479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45968.720093981479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45968.720093981479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45968.720093981479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45968.720093981479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45968.720093981479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45968.720093981479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45968.720093981479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45968.720093981479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45968.720093981479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45968.720093981479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45968.720093981479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45968.720093981479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45968.720093981479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45968.720093981479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45968.720093981479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45968.720093981479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45968.720093981479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45968.720093981479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45968.720093981479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45968.720093981479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45968.720093981479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45968.720093981479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45968.720093981479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45968.720093981479</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45968.720093981479</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45968.720093981479</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45968.720093981479</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45968.720093981479</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45968.720093981479</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45968.720093981479</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9"/>
  <sheetViews>
    <sheetView workbookViewId="0">
      <selection activeCell="I6" sqref="I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265.2393763888831</v>
      </c>
      <c r="H2" s="96">
        <v>45703.474768518521</v>
      </c>
      <c r="I2" s="96" t="str">
        <f>IFERROR(VLOOKUP(D2,DB!A:F,6,0),"")</f>
        <v>SCECO</v>
      </c>
      <c r="J2" s="96" t="str">
        <f>IFERROR(VLOOKUP(D2,DB!A:G,7,0),"")</f>
        <v>Dead</v>
      </c>
      <c r="K2" s="98" t="s">
        <v>39112</v>
      </c>
      <c r="L2" s="92" t="str">
        <f>IFERROR(VLOOKUP(D2,DB!A:I,9,0),"")</f>
        <v>Latis</v>
      </c>
    </row>
    <row r="3" spans="1:16" ht="15" customHeight="1">
      <c r="A3" s="108" t="s">
        <v>39113</v>
      </c>
      <c r="B3" s="108" t="str">
        <f>IFERROR(VLOOKUP(D3,DB!A:K,11,0),"")</f>
        <v>R4</v>
      </c>
      <c r="C3" s="109">
        <v>2</v>
      </c>
      <c r="D3" s="92" t="s">
        <v>36470</v>
      </c>
      <c r="E3" s="95" t="s">
        <v>39021</v>
      </c>
      <c r="F3" s="112">
        <v>45968.717361111114</v>
      </c>
      <c r="G3" s="113">
        <f ca="1">IFERROR(NOW()-F3,"")</f>
        <v>2.7328703654347919E-3</v>
      </c>
      <c r="H3" s="112">
        <v>45968.60833333333</v>
      </c>
      <c r="I3" s="108" t="str">
        <f>IFERROR(VLOOKUP(D3,DB!A:F,6,0),"")</f>
        <v>Generator-SG</v>
      </c>
      <c r="J3" s="150">
        <f>IFERROR(VLOOKUP(D3,DB!A:G,7,0),"")</f>
        <v>0</v>
      </c>
      <c r="K3" s="114" t="s">
        <v>39114</v>
      </c>
      <c r="L3" s="110" t="str">
        <f>IFERROR(VLOOKUP(D3,DB!A:I,9,0),"")</f>
        <v>Latis</v>
      </c>
    </row>
    <row r="4" spans="1:16" ht="15" customHeight="1">
      <c r="A4" s="108"/>
      <c r="B4" s="108" t="str">
        <f>IFERROR(VLOOKUP(D4,DB!A:K,11,0),"")</f>
        <v/>
      </c>
      <c r="C4" s="109"/>
      <c r="D4" s="92"/>
      <c r="E4" s="111"/>
      <c r="F4" s="112"/>
      <c r="G4" s="113">
        <f ca="1">IFERROR(NOW()-F4,"")</f>
        <v>45968.720093981479</v>
      </c>
      <c r="H4" s="112"/>
      <c r="I4" s="108" t="str">
        <f>IFERROR(VLOOKUP(D4,DB!A:F,6,0),"")</f>
        <v/>
      </c>
      <c r="J4" s="150" t="str">
        <f>IFERROR(VLOOKUP(D4,DB!A:G,7,0),"")</f>
        <v/>
      </c>
      <c r="K4" s="114"/>
      <c r="L4" s="110" t="str">
        <f>IFERROR(VLOOKUP(D4,DB!A:I,9,0),"")</f>
        <v/>
      </c>
    </row>
    <row r="5" spans="1:16" ht="15" customHeight="1">
      <c r="A5" s="108"/>
      <c r="B5" s="108" t="str">
        <f>IFERROR(VLOOKUP(D5,DB!A:K,11,0),"")</f>
        <v/>
      </c>
      <c r="C5" s="109"/>
      <c r="D5" s="92"/>
      <c r="E5" s="111"/>
      <c r="F5" s="112"/>
      <c r="G5" s="113">
        <f ca="1">IFERROR(NOW()-F5,"")</f>
        <v>45968.720093981479</v>
      </c>
      <c r="H5" s="112"/>
      <c r="I5" s="108" t="str">
        <f>IFERROR(VLOOKUP(D5,DB!A:F,6,0),"")</f>
        <v/>
      </c>
      <c r="J5" s="150" t="str">
        <f>IFERROR(VLOOKUP(D5,DB!A:G,7,0),"")</f>
        <v/>
      </c>
      <c r="K5" s="114"/>
      <c r="L5" s="110" t="str">
        <f>IFERROR(VLOOKUP(D5,DB!A:I,9,0),"")</f>
        <v/>
      </c>
    </row>
    <row r="6" spans="1:16" ht="15" customHeight="1">
      <c r="A6" s="108"/>
      <c r="B6" s="108" t="str">
        <f>IFERROR(VLOOKUP(D6,DB!A:K,11,0),"")</f>
        <v/>
      </c>
      <c r="C6" s="109"/>
      <c r="D6" s="92"/>
      <c r="E6" s="111"/>
      <c r="F6" s="112"/>
      <c r="G6" s="113">
        <f ca="1">IFERROR(NOW()-F6,"")</f>
        <v>45968.720093981479</v>
      </c>
      <c r="H6" s="112"/>
      <c r="I6" s="108" t="str">
        <f>IFERROR(VLOOKUP(D6,DB!A:F,6,0),"")</f>
        <v/>
      </c>
      <c r="J6" s="150" t="str">
        <f>IFERROR(VLOOKUP(D6,DB!A:G,7,0),"")</f>
        <v/>
      </c>
      <c r="K6" s="114"/>
      <c r="L6" s="110" t="str">
        <f>IFERROR(VLOOKUP(D6,DB!A:I,9,0),"")</f>
        <v/>
      </c>
    </row>
    <row r="7" spans="1:16" ht="15" customHeight="1">
      <c r="A7" s="108"/>
      <c r="B7" s="108" t="str">
        <f>IFERROR(VLOOKUP(D7,DB!A:K,11,0),"")</f>
        <v/>
      </c>
      <c r="C7" s="109"/>
      <c r="D7" s="110"/>
      <c r="E7" s="111"/>
      <c r="F7" s="112"/>
      <c r="G7" s="113">
        <f ca="1">IFERROR(NOW()-F7,"")</f>
        <v>45968.720093981479</v>
      </c>
      <c r="H7" s="112"/>
      <c r="I7" s="108" t="str">
        <f>IFERROR(VLOOKUP(D7,DB!A:F,6,0),"")</f>
        <v/>
      </c>
      <c r="J7" s="150" t="str">
        <f>IFERROR(VLOOKUP(D7,DB!A:G,7,0),"")</f>
        <v/>
      </c>
      <c r="K7" s="114"/>
      <c r="L7" s="110" t="str">
        <f>IFERROR(VLOOKUP(D7,DB!A:I,9,0),"")</f>
        <v/>
      </c>
    </row>
    <row r="8" spans="1:16" ht="15" customHeight="1">
      <c r="A8" s="108"/>
      <c r="B8" s="108" t="str">
        <f>IFERROR(VLOOKUP(D8,DB!A:K,11,0),"")</f>
        <v/>
      </c>
      <c r="C8" s="109"/>
      <c r="D8" s="110"/>
      <c r="E8" s="111"/>
      <c r="F8" s="112"/>
      <c r="G8" s="113">
        <f ca="1">IFERROR(NOW()-F8,"")</f>
        <v>45968.720093981479</v>
      </c>
      <c r="H8" s="112"/>
      <c r="I8" s="108" t="str">
        <f>IFERROR(VLOOKUP(D8,DB!A:F,6,0),"")</f>
        <v/>
      </c>
      <c r="J8" s="150" t="str">
        <f>IFERROR(VLOOKUP(D8,DB!A:G,7,0),"")</f>
        <v/>
      </c>
      <c r="K8" s="114"/>
      <c r="L8" s="110" t="str">
        <f>IFERROR(VLOOKUP(D8,DB!A:I,9,0),"")</f>
        <v/>
      </c>
    </row>
    <row r="9" spans="1:16" ht="15" customHeight="1">
      <c r="A9" s="108"/>
      <c r="B9" s="108" t="str">
        <f>IFERROR(VLOOKUP(D9,DB!A:K,11,0),"")</f>
        <v/>
      </c>
      <c r="C9" s="109"/>
      <c r="D9" s="110"/>
      <c r="E9" s="111"/>
      <c r="F9" s="112"/>
      <c r="G9" s="113">
        <f ca="1">IFERROR(NOW()-F9,"")</f>
        <v>45968.720093981479</v>
      </c>
      <c r="H9" s="112"/>
      <c r="I9" s="108" t="str">
        <f>IFERROR(VLOOKUP(D9,DB!A:F,6,0),"")</f>
        <v/>
      </c>
      <c r="J9" s="150" t="str">
        <f>IFERROR(VLOOKUP(D9,DB!A:G,7,0),"")</f>
        <v/>
      </c>
      <c r="K9" s="114"/>
      <c r="L9" s="110" t="str">
        <f>IFERROR(VLOOKUP(D9,DB!A:I,9,0),"")</f>
        <v/>
      </c>
    </row>
    <row r="10" spans="1:16" ht="15" customHeight="1">
      <c r="A10" s="108"/>
      <c r="B10" s="108" t="str">
        <f>IFERROR(VLOOKUP(D10,DB!A:K,11,0),"")</f>
        <v/>
      </c>
      <c r="C10" s="109"/>
      <c r="D10" s="110"/>
      <c r="E10" s="111"/>
      <c r="F10" s="112"/>
      <c r="G10" s="113">
        <f ca="1">IFERROR(NOW()-F10,"")</f>
        <v>45968.720093981479</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45968.720093981479</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45968.720093981479</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45968.720093981479</v>
      </c>
      <c r="H13" s="112"/>
      <c r="I13" s="108" t="str">
        <f>IFERROR(VLOOKUP(D13,DB!A:F,6,0),"")</f>
        <v/>
      </c>
      <c r="J13" s="108" t="str">
        <f>IFERROR(VLOOKUP(D13,DB!A:G,7,0),"")</f>
        <v/>
      </c>
      <c r="K13" s="114"/>
      <c r="L13" s="110" t="str">
        <f>IFERROR(VLOOKUP(D13,DB!A:I,9,0),"")</f>
        <v/>
      </c>
    </row>
    <row r="14" spans="1:16" ht="15" customHeight="1">
      <c r="A14" s="150"/>
      <c r="B14" s="150" t="str">
        <f>IFERROR(VLOOKUP(D14,DB!A:K,11,0),"")</f>
        <v/>
      </c>
      <c r="C14" s="94"/>
      <c r="D14" s="92"/>
      <c r="E14" s="95"/>
      <c r="F14" s="96"/>
      <c r="G14" s="151">
        <f ca="1">IFERROR(NOW()-F14,"")</f>
        <v>45968.720093981479</v>
      </c>
      <c r="H14" s="96"/>
      <c r="I14" s="150" t="str">
        <f>IFERROR(VLOOKUP(D14,DB!A:F,6,0),"")</f>
        <v/>
      </c>
      <c r="J14" s="150" t="str">
        <f>IFERROR(VLOOKUP(D14,DB!A:G,7,0),"")</f>
        <v/>
      </c>
      <c r="K14" s="98"/>
      <c r="L14" s="92" t="str">
        <f>IFERROR(VLOOKUP(D14,DB!A:I,9,0),"")</f>
        <v/>
      </c>
    </row>
    <row r="15" spans="1:16" ht="15" customHeight="1">
      <c r="A15" s="150"/>
      <c r="B15" s="150" t="str">
        <f>IFERROR(VLOOKUP(D15,DB!A:K,11,0),"")</f>
        <v/>
      </c>
      <c r="C15" s="94"/>
      <c r="D15" s="92"/>
      <c r="E15" s="95"/>
      <c r="F15" s="96"/>
      <c r="G15" s="151">
        <f ca="1">IFERROR(NOW()-F15,"")</f>
        <v>45968.720093981479</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45968.720093981479</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45968.720093981479</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45968.720093981479</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45968.720093981479</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45968.720093981479</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45968.720093981479</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45968.720093981479</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45968.720093981479</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45968.720093981479</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45968.720093981479</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45968.720093981479</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45968.720093981479</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45968.720093981479</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45968.720093981479</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45968.720093981479</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45968.720093981479</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45968.720093981479</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45968.720093981479</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45968.720093981479</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45968.720093981479</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45968.720093981479</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45968.720093981479</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45968.720093981479</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45968.720093981479</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45968.720093981479</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45968.720093981479</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45968.720093981479</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45968.720093981479</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45968.720093981479</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45968.720093981479</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45968.720093981479</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45968.720093981479</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45968.720093981479</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45968.720093981479</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45968.720093981479</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45968.720093981479</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45968.720093981479</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45968.720093981479</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45968.720093981479</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45968.720093981479</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45968.720093981479</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45968.720093981479</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45968.720093981479</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45968.720093981479</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45968.720093981479</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45968.720093981479</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45968.720093981479</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45968.720093981479</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45968.720093981479</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45968.720093981479</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45968.720093981479</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45968.720093981479</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45968.720093981479</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45968.720093981479</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45968.720093981479</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45968.720093981479</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45968.720093981479</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45968.720093981479</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45968.720093981479</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45968.720093981479</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45968.720093981479</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45968.720093981479</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45968.720093981479</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45968.720093981479</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45968.720093981479</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45968.720093981479</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45968.720093981479</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45968.720093981479</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45968.720093981479</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45968.720093981479</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45968.720093981479</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45968.720093981479</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45968.720093981479</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45968.720093981479</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45968.720093981479</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45968.720093981479</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45968.720093981479</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45968.720093981479</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45968.720093981479</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45968.720093981479</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45968.720093981479</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45968.720093981479</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45968.720093981479</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45968.720093981479</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45968.720093981479</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45968.720093981479</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45968.720093981479</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45968.720093981479</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45968.720093981479</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45968.720093981479</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45968.720093981479</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45968.720093981479</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45968.720093981479</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45968.720093981479</v>
      </c>
      <c r="H109" s="96"/>
      <c r="I109" s="150" t="str">
        <f>IFERROR(VLOOKUP(D109,DB!A:F,6,0),"")</f>
        <v/>
      </c>
      <c r="J109" s="150" t="str">
        <f>IFERROR(VLOOKUP(D109,DB!A:G,7,0),"")</f>
        <v/>
      </c>
      <c r="K109" s="98"/>
      <c r="L109" s="92" t="str">
        <f>IFERROR(VLOOKUP(D109,DB!A:I,9,0),"")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4"/>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39115</v>
      </c>
      <c r="B2" s="37" t="str">
        <f>IFERROR(VLOOKUP(D2,DB!A:K,11,0),"")</f>
        <v>R5</v>
      </c>
      <c r="C2" s="37">
        <v>3</v>
      </c>
      <c r="D2" s="107" t="s">
        <v>36011</v>
      </c>
      <c r="E2" s="37" t="s">
        <v>39021</v>
      </c>
      <c r="F2" s="38">
        <v>45891.832060185188</v>
      </c>
      <c r="G2" s="123">
        <f ca="1">IFERROR(NOW()-F2,"")</f>
        <v>76.888033796290983</v>
      </c>
      <c r="H2" s="38">
        <v>45891.790393518517</v>
      </c>
      <c r="I2" s="37" t="str">
        <f>IFERROR(VLOOKUP(D2,DB!A:F,6,0),"")</f>
        <v>Generator-SG</v>
      </c>
      <c r="J2" s="37" t="str">
        <f>IFERROR(VLOOKUP(D2,DB!A:G,7,0),"")</f>
        <v>Vandalized</v>
      </c>
      <c r="K2" s="37" t="s">
        <v>39116</v>
      </c>
      <c r="L2" s="37" t="str">
        <f>IFERROR(VLOOKUP(D2,DB!A:I,9,0),"")</f>
        <v>Latis</v>
      </c>
      <c r="M2" s="106"/>
    </row>
    <row r="3" spans="1:13" ht="30.75">
      <c r="A3" s="37" t="s">
        <v>39117</v>
      </c>
      <c r="B3" s="37" t="str">
        <f>IFERROR(VLOOKUP(D3,DB!A:K,11,0),"")</f>
        <v>R5</v>
      </c>
      <c r="C3" s="37">
        <v>1</v>
      </c>
      <c r="D3" s="37" t="s">
        <v>33268</v>
      </c>
      <c r="E3" s="37" t="s">
        <v>39100</v>
      </c>
      <c r="F3" s="38">
        <v>45926.188877314817</v>
      </c>
      <c r="G3" s="123">
        <f t="shared" ref="G3" ca="1" si="0">IFERROR(NOW()-F3,"")</f>
        <v>42.531216666662658</v>
      </c>
      <c r="H3" s="38">
        <v>45926.158159722225</v>
      </c>
      <c r="I3" s="37" t="str">
        <f>IFERROR(VLOOKUP(D3,DB!A:F,6,0),"")</f>
        <v>SCECO</v>
      </c>
      <c r="J3" s="37" t="str">
        <f>IFERROR(VLOOKUP(D3,DB!A:G,7,0),"")</f>
        <v>Good</v>
      </c>
      <c r="K3" s="37" t="s">
        <v>39118</v>
      </c>
      <c r="L3" s="37" t="str">
        <f>IFERROR(VLOOKUP(D3,DB!A:I,9,0),"")</f>
        <v>Latis</v>
      </c>
      <c r="M3" s="106"/>
    </row>
    <row r="4" spans="1:13" ht="48" customHeight="1">
      <c r="A4" s="131" t="s">
        <v>39119</v>
      </c>
      <c r="B4" s="131" t="str">
        <f>IFERROR(VLOOKUP(D4,DB!A:K,11,0),"")</f>
        <v>R5</v>
      </c>
      <c r="C4" s="131">
        <v>1</v>
      </c>
      <c r="D4" s="131" t="s">
        <v>34758</v>
      </c>
      <c r="E4" s="131" t="s">
        <v>39100</v>
      </c>
      <c r="F4" s="132">
        <v>45948.661111111112</v>
      </c>
      <c r="G4" s="133">
        <f ca="1">IFERROR(NOW()-F4,"")</f>
        <v>20.05898287036689</v>
      </c>
      <c r="H4" s="132">
        <v>45948.661111111112</v>
      </c>
      <c r="I4" s="131" t="str">
        <f>IFERROR(VLOOKUP(D4,DB!A:F,6,0),"")</f>
        <v>SCECO</v>
      </c>
      <c r="J4" s="131" t="str">
        <f>IFERROR(VLOOKUP(D4,DB!A:G,7,0),"")</f>
        <v>Dead</v>
      </c>
      <c r="K4" s="131" t="s">
        <v>39120</v>
      </c>
      <c r="L4" s="131" t="str">
        <f>IFERROR(VLOOKUP(D4,DB!A:I,9,0),"")</f>
        <v>Latis</v>
      </c>
    </row>
    <row r="5" spans="1:13" s="106" customFormat="1" ht="15">
      <c r="A5" s="131" t="s">
        <v>39121</v>
      </c>
      <c r="B5" s="131" t="str">
        <f>IFERROR(VLOOKUP(D5,DB!A:K,11,0),"")</f>
        <v>R5</v>
      </c>
      <c r="C5" s="131">
        <v>4</v>
      </c>
      <c r="D5" s="131" t="s">
        <v>38925</v>
      </c>
      <c r="E5" s="131" t="s">
        <v>39122</v>
      </c>
      <c r="F5" s="132">
        <v>45968.576666666668</v>
      </c>
      <c r="G5" s="133">
        <f ca="1">IFERROR(NOW()-F5,"")</f>
        <v>0.14342731481156079</v>
      </c>
      <c r="H5" s="132">
        <v>45968.698194444441</v>
      </c>
      <c r="I5" s="131" t="str">
        <f>IFERROR(VLOOKUP(D5,DB!A:F,6,0),"")</f>
        <v>Generator-SG</v>
      </c>
      <c r="J5" s="131" t="str">
        <f>IFERROR(VLOOKUP(D5,DB!A:G,7,0),"")</f>
        <v>Vandalized</v>
      </c>
      <c r="K5" s="131" t="s">
        <v>39123</v>
      </c>
      <c r="L5" s="131" t="str">
        <f>IFERROR(VLOOKUP(D5,DB!A:I,9,0),"")</f>
        <v>Latis</v>
      </c>
    </row>
    <row r="6" spans="1:13" ht="15">
      <c r="A6" s="131"/>
      <c r="B6" s="131" t="str">
        <f>IFERROR(VLOOKUP(D6,DB!A:K,11,0),"")</f>
        <v/>
      </c>
      <c r="C6" s="131"/>
      <c r="D6" s="131"/>
      <c r="E6" s="131"/>
      <c r="F6" s="131"/>
      <c r="G6" s="131">
        <f ca="1">IFERROR(NOW()-F6,"")</f>
        <v>45968.720093981479</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45968.720093981479</v>
      </c>
      <c r="H7" s="131"/>
      <c r="I7" s="131" t="str">
        <f>IFERROR(VLOOKUP(D7,DB!A:F,6,0),"")</f>
        <v/>
      </c>
      <c r="J7" s="131" t="str">
        <f>IFERROR(VLOOKUP(D7,DB!A:G,7,0),"")</f>
        <v/>
      </c>
      <c r="K7" s="131"/>
      <c r="L7" s="131" t="str">
        <f>IFERROR(VLOOKUP(D7,DB!A:I,9,0),"")</f>
        <v/>
      </c>
    </row>
    <row r="8" spans="1:13" ht="15">
      <c r="A8" s="131"/>
      <c r="B8" s="131" t="str">
        <f>IFERROR(VLOOKUP(D8,DB!A:K,11,0),"")</f>
        <v/>
      </c>
      <c r="C8" s="131"/>
      <c r="D8" s="152"/>
      <c r="E8" s="131"/>
      <c r="F8" s="131"/>
      <c r="G8" s="131">
        <f ca="1">IFERROR(NOW()-F8,"")</f>
        <v>45968.720093981479</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45968.720093981479</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45968.720093981479</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45968.720093981479</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45968.720093981479</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45968.720093981479</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45968.720093981479</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45968.720093981479</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45968.720093981479</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45968.720093981479</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45968.720093981479</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45968.720093981479</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45968.720093981479</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45968.720093981479</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45968.720093981479</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45968.720093981479</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45968.720093981479</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45968.720093981479</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45968.720093981479</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45968.720093981479</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45968.720093981479</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45968.720093981479</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45968.720093981479</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45968.720093981479</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45968.720093981479</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45968.720093981479</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45968.720093981479</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45968.720093981479</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45968.720093981479</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45968.720093981479</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45968.720093981479</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45968.720093981479</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45968.720093981479</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45968.720093981479</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45968.720093981479</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45968.720093981479</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45968.720093981479</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45968.720093981479</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45968.720093981479</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45968.720093981479</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45968.720093981479</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45968.720093981479</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45968.720093981479</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45968.720093981479</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45968.720093981479</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45968.720093981479</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45968.720093981479</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45968.720093981479</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45968.720093981479</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45968.720093981479</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45968.720093981479</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45968.720093981479</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45968.720093981479</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45968.720093981479</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45968.720093981479</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45968.720093981479</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45968.720093981479</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45968.720093981479</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45968.720093981479</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45968.720093981479</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45968.720093981479</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45968.720093981479</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45968.720093981479</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45968.720093981479</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45968.720093981479</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45968.720093981479</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45968.720093981479</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45968.720093981479</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45968.720093981479</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45968.720093981479</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45968.720093981479</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45968.720093981479</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45968.720093981479</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45968.720093981479</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45968.720093981479</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45968.720093981479</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45968.720093981479</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45968.720093981479</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45968.720093981479</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45968.720093981479</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45968.720093981479</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45968.720093981479</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45968.720093981479</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45968.720093981479</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45968.720093981479</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45968.720093981479</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45968.720093981479</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45968.720093981479</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45968.720093981479</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45968.720093981479</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45968.720093981479</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45968.720093981479</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45968.720093981479</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45968.720093981479</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45968.720093981479</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45968.720093981479</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45968.720093981479</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45968.720093981479</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45968.720093981479</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45968.720093981479</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45968.720093981479</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45968.720093981479</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45968.720093981479</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45968.720093981479</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45968.720093981479</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45968.720093981479</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45968.720093981479</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45968.720093981479</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45968.720093981479</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45968.720093981479</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45968.720093981479</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45968.720093981479</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45968.720093981479</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45968.720093981479</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45968.720093981479</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45968.720093981479</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45968.720093981479</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45968.720093981479</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45968.720093981479</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45968.720093981479</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45968.720093981479</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45968.720093981479</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45968.720093981479</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45968.720093981479</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45968.720093981479</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45968.720093981479</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45968.720093981479</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45968.720093981479</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45968.720093981479</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45968.720093981479</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45968.720093981479</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45968.720093981479</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45968.720093981479</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45968.720093981479</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45968.720093981479</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45968.720093981479</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45968.720093981479</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45968.720093981479</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45968.720093981479</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45968.720093981479</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45968.720093981479</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45968.720093981479</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45968.720093981479</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45968.720093981479</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45968.720093981479</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45968.720093981479</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45968.720093981479</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45968.720093981479</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45968.720093981479</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45968.720093981479</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45968.720093981479</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45968.720093981479</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45968.720093981479</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45968.720093981479</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45968.720093981479</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45968.720093981479</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45968.720093981479</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45968.720093981479</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45968.720093981479</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45968.720093981479</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45968.720093981479</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45968.720093981479</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45968.720093981479</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45968.720093981479</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45968.720093981479</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45968.720093981479</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45968.720093981479</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45968.720093981479</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45968.720093981479</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45968.720093981479</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45968.720093981479</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45968.720093981479</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45968.720093981479</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45968.720093981479</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45968.720093981479</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45968.720093981479</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45968.720093981479</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45968.720093981479</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45968.720093981479</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45968.720093981479</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45968.720093981479</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45968.720093981479</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45968.720093981479</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45968.720093981479</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45968.720093981479</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45968.720093981479</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45968.720093981479</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45968.720093981479</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45968.720093981479</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45968.720093981479</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45968.720093981479</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45968.720093981479</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45968.720093981479</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45968.720093981479</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45968.720093981479</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45968.720093981479</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45968.720093981479</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45968.720093981479</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45968.720093981479</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45968.720093981479</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45968.720093981479</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45968.720093981479</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45968.720093981479</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45968.720093981479</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45968.720093981479</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45968.720093981479</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45968.720093981479</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45968.720093981479</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45968.720093981479</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45968.720093981479</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45968.720093981479</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45968.720093981479</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45968.720093981479</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45968.720093981479</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45968.720093981479</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45968.720093981479</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45968.720093981479</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45968.720093981479</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45968.720093981479</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45968.720093981479</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45968.720093981479</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45968.720093981479</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45968.720093981479</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45968.720093981479</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45968.720093981479</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45968.720093981479</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45968.720093981479</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45968.720093981479</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45968.720093981479</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45968.720093981479</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45968.720093981479</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45968.720093981479</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45968.720093981479</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45968.720093981479</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45968.720093981479</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45968.720093981479</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45968.720093981479</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45968.720093981479</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45968.720093981479</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45968.720093981479</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45968.720093981479</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45968.720093981479</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45968.720093981479</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45968.720093981479</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45968.720093981479</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45968.720093981479</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45968.720093981479</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45968.720093981479</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45968.720093981479</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45968.720093981479</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45968.720093981479</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45968.720093981479</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45968.720093981479</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45968.720093981479</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45968.720093981479</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45968.720093981479</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45968.720093981479</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45968.720093981479</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45968.720093981479</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45968.720093981479</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45968.720093981479</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45968.720093981479</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45968.720093981479</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45968.720093981479</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45968.720093981479</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45968.720093981479</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45968.720093981479</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45968.720093981479</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45968.720093981479</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45968.720093981479</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45968.720093981479</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45968.720093981479</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45968.720093981479</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45968.720093981479</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45968.720093981479</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45968.720093981479</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45968.720093981479</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45968.720093981479</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45968.720093981479</v>
      </c>
      <c r="H286" s="131"/>
      <c r="I286" s="131" t="str">
        <f>IFERROR(VLOOKUP(D286,DB!A:F,6,0),"")</f>
        <v/>
      </c>
      <c r="J286" s="131" t="str">
        <f>IFERROR(VLOOKUP(D286,DB!A:G,7,0),"")</f>
        <v/>
      </c>
      <c r="K286" s="131"/>
      <c r="L286" s="131" t="str">
        <f>IFERROR(VLOOKUP(D286,DB!A:I,9,0),"")</f>
        <v/>
      </c>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6" ht="15"/>
    <row r="397" ht="15"/>
    <row r="398" ht="15"/>
    <row r="399" ht="15"/>
    <row r="400" ht="15"/>
    <row r="401" ht="15"/>
    <row r="402" ht="15"/>
    <row r="403" ht="15"/>
    <row r="404" ht="15"/>
    <row r="405" ht="15"/>
    <row r="406"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6" ht="15"/>
    <row r="497" ht="15"/>
    <row r="498" ht="15"/>
    <row r="499" ht="15"/>
    <row r="500"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824" ht="15"/>
    <row r="825" ht="15"/>
    <row r="826" ht="15"/>
    <row r="827" ht="15"/>
    <row r="828" ht="15"/>
    <row r="829" ht="15"/>
    <row r="830"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048" ht="15"/>
    <row r="1049" ht="15"/>
    <row r="1051" ht="15"/>
    <row r="1052"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6" ht="15"/>
    <row r="1167" ht="15"/>
    <row r="1170" ht="15"/>
    <row r="1171" ht="15"/>
    <row r="1172" ht="15"/>
    <row r="1173" ht="15"/>
    <row r="1174" ht="15"/>
    <row r="1175" ht="15"/>
    <row r="1176" ht="15"/>
    <row r="1177" ht="15"/>
    <row r="1178" ht="15"/>
    <row r="1184" ht="15"/>
    <row r="1185" ht="15"/>
    <row r="1186" ht="15"/>
    <row r="1187" ht="15"/>
    <row r="1188" ht="15"/>
    <row r="1189" ht="15"/>
    <row r="1190" ht="15"/>
    <row r="1191" ht="15"/>
    <row r="1192" ht="15"/>
    <row r="1200" ht="15"/>
    <row r="1201" ht="15"/>
    <row r="1202" ht="15"/>
    <row r="1203" ht="15"/>
    <row r="1204" ht="15"/>
    <row r="1205" ht="15"/>
    <row r="1206" ht="15"/>
    <row r="1207" ht="15"/>
    <row r="1208" ht="15"/>
    <row r="1209" ht="15"/>
    <row r="1210" ht="15"/>
    <row r="1211" ht="15"/>
    <row r="1212" ht="15"/>
    <row r="1213" ht="15"/>
    <row r="1214" ht="15"/>
    <row r="1215" ht="15"/>
    <row r="1216" ht="15"/>
    <row r="1218" ht="15"/>
    <row r="1219" ht="15"/>
    <row r="1221" ht="15"/>
    <row r="1222" ht="15"/>
    <row r="1223" ht="15"/>
    <row r="1224" ht="15"/>
    <row r="1227" ht="15"/>
    <row r="1228" ht="15"/>
    <row r="1229" ht="15"/>
    <row r="1240" ht="15"/>
    <row r="1243" ht="15"/>
    <row r="1244" ht="15"/>
  </sheetData>
  <dataValidations count="2">
    <dataValidation allowBlank="1" showInputMessage="1" showErrorMessage="1" sqref="E1" xr:uid="{920C6338-E771-4DAE-8C89-92A9093EA4DE}"/>
    <dataValidation type="list" allowBlank="1" showInputMessage="1" showErrorMessage="1" sqref="E2:E2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tabSelected="1"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45968.720093981479</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45968.720093981479</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45968.720093981479</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45968.720093981479</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45968.720093981479</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45968.720093981479</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45968.720093981479</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45968.720093981479</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45968.720093981479</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45968.720093981479</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45968.720093981479</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45968.720093981479</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45968.720093981479</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45968.720093981479</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45968.720093981479</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45968.720093981479</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45968.720093981479</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45968.720093981479</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45968.720093981479</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45968.720093981479</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2025-11-07T14:19:25Z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