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68" documentId="120_S{2AC9BD13-BADA-5192-A53E-5A8FF88502F6}" xr6:coauthVersionLast="47" xr6:coauthVersionMax="47" xr10:uidLastSave="{974B0D7A-5767-4D66-8E07-93667C0EA79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<sst xmlns="http://schemas.openxmlformats.org/spreadsheetml/2006/main" count="181524" uniqueCount="39139">
  <si>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</si>
  <si>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</si>
  <si>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</si>
  <si>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</si>
  <si>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</si>
  <si>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</si>
  <si>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</si>
  <si>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</si>
  <si>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</si>
  <si>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</si>
  <si>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</si>
  <si>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</si>
  <si>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</si>
  <si>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</si>
  <si>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</si>
  <si>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</si>
  <si>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</si>
  <si>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</si>
  <si>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</si>
  <si>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</si>
  <si>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</si>
  <si>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</si>
  <si>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</si>
  <si>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</si>
  <si>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</si>
  <si>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</si>
  <si>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</si>
  <si>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</si>
  <si>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</si>
  <si>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</si>
  <si>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</si>
  <si>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</si>
  <si>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</si>
  <si>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</si>
  <si>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</si>
  <si>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</si>
  <si>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</si>
  <si>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</si>
  <si>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</si>
  <si>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</si>
  <si>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</si>
  <si>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</si>
  <si>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</si>
  <si>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</si>
  <si>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</si>
  <si>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</si>
  <si>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</si>
  <si>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</si>
  <si>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</si>
  <si>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</si>
  <si>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</si>
  <si>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</si>
  <si>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</si>
  <si>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</si>
  <si>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</si>
  <si>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</si>
  <si>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</si>
  <si>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</si>
  <si>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</si>
  <si>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</si>
  <si>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</si>
  <si>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</si>
  <si>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</si>
  <si>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</si>
  <si>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</si>
  <si>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</si>
  <si>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</si>
  <si>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</si>
  <si>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</si>
  <si>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</si>
  <si>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</si>
  <si>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</si>
  <si>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</si>
  <si>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</si>
  <si>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</si>
  <si>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</si>
  <si>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</si>
  <si>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</si>
  <si>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</si>
  <si>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</si>
  <si>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</si>
  <si>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</si>
  <si>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</si>
  <si>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</si>
  <si>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</si>
  <si>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</si>
  <si>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</si>
  <si>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</si>
  <si>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</si>
  <si>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</si>
  <si>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</si>
  <si>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</si>
  <si>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</si>
  <si>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</si>
  <si>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</si>
  <si>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</si>
  <si>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</si>
  <si>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</si>
  <si>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</si>
  <si>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</si>
  <si>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</si>
  <si>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</si>
  <si>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</si>
  <si>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</si>
  <si>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</si>
  <si>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</si>
  <si>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</si>
  <si>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</si>
  <si>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</si>
  <si>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</si>
  <si>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</si>
  <si>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</si>
  <si>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</si>
  <si>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</si>
  <si>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</si>
  <si>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</si>
  <si>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</si>
  <si>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</si>
  <si>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</si>
  <si>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</si>
  <si>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</si>
  <si>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</si>
  <si>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</si>
  <si>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</si>
  <si>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</si>
  <si>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</si>
  <si>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</si>
  <si>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</si>
  <si>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</si>
  <si>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</si>
  <si>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</si>
  <si>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</si>
  <si>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</si>
  <si>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</si>
  <si>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</si>
  <si>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</si>
  <si>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</si>
  <si>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</si>
  <si>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</si>
  <si>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</si>
  <si>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</si>
  <si>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</si>
  <si>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</si>
  <si>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</si>
  <si>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</si>
  <si>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</si>
  <si>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</si>
  <si>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</si>
  <si>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</si>
  <si>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</si>
  <si>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</si>
  <si>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</si>
  <si>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</si>
  <si>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</si>
  <si>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</si>
  <si>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</si>
  <si>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</si>
  <si>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</si>
  <si>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</si>
  <si>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</si>
  <si>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</si>
  <si>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</si>
  <si>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</si>
  <si>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</si>
  <si>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</si>
  <si>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</si>
  <si>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</si>
  <si>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</si>
  <si>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</si>
  <si>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</si>
  <si>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</si>
  <si>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</si>
  <si>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</si>
  <si>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</si>
  <si>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</si>
  <si>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</si>
  <si>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</si>
  <si>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</si>
  <si>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</si>
  <si>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</si>
  <si>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</si>
  <si>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</si>
  <si>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</si>
  <si>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</si>
  <si>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</si>
  <si>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</si>
  <si>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</si>
  <si>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</si>
  <si>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</si>
  <si>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</si>
  <si>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</si>
  <si>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</si>
  <si>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</si>
  <si>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</si>
  <si>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</si>
  <si>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</si>
  <si>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</si>
  <si>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</si>
  <si>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</si>
  <si>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</si>
  <si>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</si>
  <si>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</si>
  <si>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</si>
  <si>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</si>
  <si>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</si>
  <si>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</si>
  <si>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</si>
  <si>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</si>
  <si>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</si>
  <si>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</si>
  <si>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</si>
  <si>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</si>
  <si>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</si>
  <si>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</si>
  <si>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</si>
  <si>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</si>
  <si>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</si>
  <si>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</si>
  <si>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</si>
  <si>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</si>
  <si>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</si>
  <si>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</si>
  <si>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</si>
  <si>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</si>
  <si>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</si>
  <si>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</si>
  <si>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</si>
  <si>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</si>
  <si>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</si>
  <si>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</si>
  <si>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</si>
  <si>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</si>
  <si>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</si>
  <si>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</si>
  <si>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</si>
  <si>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</si>
  <si>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</si>
  <si>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</si>
  <si>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</si>
  <si>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</si>
  <si>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</si>
  <si>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</si>
  <si>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</si>
  <si>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</si>
  <si>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</si>
  <si>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</si>
  <si>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</si>
  <si>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</si>
  <si>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</si>
  <si>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</si>
  <si>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</si>
  <si>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</si>
  <si>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</si>
  <si>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</si>
  <si>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</si>
  <si>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</si>
  <si>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</si>
  <si>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</si>
  <si>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</si>
  <si>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</si>
  <si>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</si>
  <si>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</si>
  <si>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</si>
  <si>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</si>
  <si>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</si>
  <si>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</si>
  <si>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</si>
  <si>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</si>
  <si>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</si>
  <si>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</si>
  <si>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</si>
  <si>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</si>
  <si>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</si>
  <si>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</si>
  <si>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</si>
  <si>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</si>
  <si>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</si>
  <si>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</si>
  <si>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</si>
  <si>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</si>
  <si>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</si>
  <si>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</si>
  <si>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</si>
  <si>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</si>
  <si>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</si>
  <si>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</si>
  <si>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</si>
  <si>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</si>
  <si>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</si>
  <si>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</si>
  <si>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</si>
  <si>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</si>
  <si>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</si>
  <si>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</si>
  <si>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</si>
  <si>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</si>
  <si>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</si>
  <si>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</si>
  <si>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</si>
  <si>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</si>
  <si>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</si>
  <si>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</si>
  <si>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</si>
  <si>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</si>
  <si>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</si>
  <si>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</si>
  <si>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</si>
  <si>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</si>
  <si>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</si>
  <si>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</si>
  <si>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</si>
  <si>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</si>
  <si>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</si>
  <si>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</si>
  <si>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</si>
  <si>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</si>
  <si>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</si>
  <si>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</si>
  <si>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</si>
  <si>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</si>
  <si>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</si>
  <si>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</si>
  <si>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</si>
  <si>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</si>
  <si>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</si>
  <si>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</si>
  <si>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</si>
  <si>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</si>
  <si>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</si>
  <si>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</si>
  <si>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</si>
  <si>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</si>
  <si>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</si>
  <si>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</si>
  <si>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</si>
  <si>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</si>
  <si>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</si>
  <si>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</si>
  <si>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</si>
  <si>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</si>
  <si>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</si>
  <si>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</si>
  <si>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</si>
  <si>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</si>
  <si>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</si>
  <si>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</si>
  <si>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</si>
  <si>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</si>
  <si>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</si>
  <si>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</si>
  <si>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</si>
  <si>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</si>
  <si>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</si>
  <si>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</si>
  <si>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</si>
  <si>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</si>
  <si>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</si>
  <si>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</si>
  <si>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</si>
  <si>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</si>
  <si>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</si>
  <si>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</si>
  <si>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</si>
  <si>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</si>
  <si>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</si>
  <si>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</si>
  <si>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</si>
  <si>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</si>
  <si>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</si>
  <si>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</si>
  <si>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</si>
  <si>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</si>
  <si>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</si>
  <si>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</si>
  <si>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</si>
  <si>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</si>
  <si>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</si>
  <si>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</si>
  <si>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</si>
  <si>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</si>
  <si>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</si>
  <si>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</si>
  <si>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</si>
  <si>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</si>
  <si>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</si>
  <si>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</si>
  <si>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</si>
  <si>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</si>
  <si>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</si>
  <si>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</si>
  <si>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</si>
  <si>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</si>
  <si>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</si>
  <si>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</si>
  <si>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</si>
  <si>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</si>
  <si>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</si>
  <si>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</si>
  <si>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</si>
  <si>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</si>
  <si>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</si>
  <si>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</si>
  <si>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</si>
  <si>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</si>
  <si>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</si>
  <si>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</si>
  <si>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</si>
  <si>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</si>
  <si>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</si>
  <si>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</si>
  <si>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</si>
  <si>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</si>
  <si>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</si>
  <si>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</si>
  <si>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</si>
  <si>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</si>
  <si>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</si>
  <si>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</si>
  <si>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</si>
  <si>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</si>
  <si>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</si>
  <si>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</si>
  <si>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</si>
  <si>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</si>
  <si>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</si>
  <si>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</si>
  <si>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</si>
  <si>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</si>
  <si>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</si>
  <si>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</si>
  <si>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</si>
  <si>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</si>
  <si>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</si>
  <si>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</si>
  <si>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</si>
  <si>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</si>
  <si>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</si>
  <si>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</si>
  <si>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</si>
  <si>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</si>
  <si>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</si>
  <si>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</si>
  <si>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</si>
  <si>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</si>
  <si>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</si>
  <si>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</si>
  <si>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</si>
  <si>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</si>
  <si>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</si>
  <si>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</si>
  <si>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</si>
  <si>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</si>
  <si>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</si>
  <si>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</si>
  <si>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</si>
  <si>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</si>
  <si>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</si>
  <si>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</si>
  <si>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</si>
  <si>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</si>
  <si>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</si>
  <si>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</si>
  <si>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</si>
  <si>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</si>
  <si>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</si>
  <si>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</si>
  <si>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</si>
  <si>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</si>
  <si>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</si>
  <si>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</si>
  <si>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</si>
  <si>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</si>
  <si>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</si>
  <si>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</si>
  <si>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</si>
  <si>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</si>
  <si>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</si>
  <si>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</si>
  <si>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</si>
  <si>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</si>
  <si>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</si>
  <si>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</si>
  <si>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</si>
  <si>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</si>
  <si>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</si>
  <si>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</si>
  <si>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</si>
  <si>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</si>
  <si>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</si>
  <si>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</si>
  <si>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</si>
  <si>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</si>
  <si>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</si>
  <si>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</si>
  <si>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</si>
  <si>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</si>
  <si>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</si>
  <si>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</si>
  <si>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</si>
  <si>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</si>
  <si>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</si>
  <si>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</si>
  <si>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</si>
  <si>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</si>
  <si>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</si>
  <si>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</si>
  <si>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</si>
  <si>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</si>
  <si>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</si>
  <si>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</si>
  <si>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</si>
  <si>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</si>
  <si>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</si>
  <si>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</si>
  <si>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</si>
  <si>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</si>
  <si>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</si>
  <si>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</si>
  <si>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</si>
  <si>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</si>
  <si>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</si>
  <si>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</si>
  <si>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</si>
  <si>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</si>
  <si>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</si>
  <si>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</si>
  <si>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</si>
  <si>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</si>
  <si>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</si>
  <si>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</si>
  <si>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</si>
  <si>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</si>
  <si>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</si>
  <si>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</si>
  <si>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</si>
  <si>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</si>
  <si>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</si>
  <si>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</si>
  <si>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</si>
  <si>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</si>
  <si>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</si>
  <si>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</si>
  <si>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</si>
  <si>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</si>
  <si>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</si>
  <si>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</si>
  <si>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</si>
  <si>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</si>
  <si>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</si>
  <si>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</si>
  <si>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</si>
  <si>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</si>
  <si>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</si>
  <si>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</si>
  <si>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</si>
  <si>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</si>
  <si>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</si>
  <si>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</si>
  <si>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</si>
  <si>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</si>
  <si>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</si>
  <si>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</si>
  <si>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</si>
  <si>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</si>
  <si>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</si>
  <si>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</si>
  <si>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</si>
  <si>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</si>
  <si>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</si>
  <si>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</si>
  <si>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</si>
  <si>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</si>
  <si>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</si>
  <si>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</si>
  <si>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</si>
  <si>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</si>
  <si>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</si>
  <si>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</si>
  <si>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</si>
  <si>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</si>
  <si>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</si>
  <si>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</si>
  <si>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</si>
  <si>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</si>
  <si>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</si>
  <si>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</si>
  <si>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</si>
  <si>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</si>
  <si>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</si>
  <si>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</si>
  <si>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</si>
  <si>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</si>
  <si>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</si>
  <si>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</si>
  <si>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</si>
  <si>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</si>
  <si>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</si>
  <si>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</si>
  <si>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</si>
  <si>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</si>
  <si>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</si>
  <si>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</si>
  <si>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</si>
  <si>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</si>
  <si>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</si>
  <si>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</si>
  <si>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</si>
  <si>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</si>
  <si>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</si>
  <si>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</si>
  <si>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</si>
  <si>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</si>
  <si>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</si>
  <si>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</si>
  <si>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</si>
  <si>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</si>
  <si>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</si>
  <si>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</si>
  <si>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</si>
  <si>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</si>
  <si>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</si>
  <si>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</si>
  <si>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</si>
  <si>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</si>
  <si>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</si>
  <si>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</si>
  <si>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</si>
  <si>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</si>
  <si>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</si>
  <si>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</si>
  <si>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</si>
  <si>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</si>
  <si>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</si>
  <si>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</si>
  <si>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</si>
  <si>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</si>
  <si>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</si>
  <si>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</si>
  <si>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</si>
  <si>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</si>
  <si>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</si>
  <si>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</si>
  <si>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</si>
  <si>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</si>
  <si>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</si>
  <si>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</si>
  <si>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</si>
  <si>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</si>
  <si>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</si>
  <si>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</si>
  <si>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</si>
  <si>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</si>
  <si>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</si>
  <si>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</si>
  <si>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</si>
  <si>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</si>
  <si>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</si>
  <si>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</si>
  <si>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</si>
  <si>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</si>
  <si>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</si>
  <si>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</si>
  <si>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</si>
  <si>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</si>
  <si>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</si>
  <si>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</si>
  <si>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</si>
  <si>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</si>
  <si>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</si>
  <si>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</si>
  <si>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</si>
  <si>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</si>
  <si>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</si>
  <si>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</si>
  <si>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</si>
  <si>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</si>
  <si>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</si>
  <si>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</si>
  <si>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</si>
  <si>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</si>
  <si>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</si>
  <si>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</si>
  <si>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</si>
  <si>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</si>
  <si>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</si>
  <si>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</si>
  <si>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</si>
  <si>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</si>
  <si>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</si>
  <si>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</si>
  <si>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</si>
  <si>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</si>
  <si>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</si>
  <si>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</si>
  <si>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</si>
  <si>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</si>
  <si>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</si>
  <si>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</si>
  <si>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</si>
  <si>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</si>
  <si>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</si>
  <si>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</si>
  <si>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</si>
  <si>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</si>
  <si>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</si>
  <si>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</si>
  <si>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</si>
  <si>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</si>
  <si>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</si>
  <si>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</si>
  <si>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</si>
  <si>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</si>
  <si>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</si>
  <si>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</si>
  <si>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</si>
  <si>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</si>
  <si>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</si>
  <si>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</si>
  <si>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</si>
  <si>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</si>
  <si>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</si>
  <si>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</si>
  <si>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</si>
  <si>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</si>
  <si>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</si>
  <si>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</si>
  <si>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</si>
  <si>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</si>
  <si>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</si>
  <si>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</si>
  <si>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</si>
  <si>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</si>
  <si>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</si>
  <si>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</si>
  <si>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</si>
  <si>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</si>
  <si>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</si>
  <si>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</si>
  <si>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</si>
  <si>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</si>
  <si>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</si>
  <si>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</si>
  <si>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</si>
  <si>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</si>
  <si>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</si>
  <si>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</si>
  <si>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</si>
  <si>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</si>
  <si>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</si>
  <si>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</si>
  <si>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</si>
  <si>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</si>
  <si>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</si>
  <si>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</si>
  <si>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</si>
  <si>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</si>
  <si>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</si>
  <si>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</si>
  <si>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</si>
  <si>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</si>
  <si>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</si>
  <si>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</si>
  <si>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</si>
  <si>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</si>
  <si>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</si>
  <si>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</si>
  <si>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</si>
  <si>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</si>
  <si>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</si>
  <si>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</si>
  <si>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</si>
  <si>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</si>
  <si>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</si>
  <si>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</si>
  <si>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</si>
  <si>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</si>
  <si>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</si>
  <si>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</si>
  <si>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</si>
  <si>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</si>
  <si>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</si>
  <si>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</si>
  <si>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</si>
  <si>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</si>
  <si>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</si>
  <si>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</si>
  <si>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</si>
  <si>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</si>
  <si>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</si>
  <si>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</si>
  <si>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</si>
  <si>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</si>
  <si>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</si>
  <si>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</si>
  <si>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</si>
  <si>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</si>
  <si>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</si>
  <si>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</si>
  <si>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</si>
  <si>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</si>
  <si>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</si>
  <si>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</si>
  <si>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</si>
  <si>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</si>
  <si>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</si>
  <si>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</si>
  <si>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</si>
  <si>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</si>
  <si>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</si>
  <si>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</si>
  <si>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</si>
  <si>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</si>
  <si>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</si>
  <si>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</si>
  <si>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</si>
  <si>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</si>
  <si>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</si>
  <si>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</si>
  <si>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</si>
  <si>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</si>
  <si>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</si>
  <si>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</si>
  <si>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</si>
  <si>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</si>
  <si>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</si>
  <si>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</si>
  <si>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</si>
  <si>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</si>
  <si>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</si>
  <si>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</si>
  <si>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</si>
  <si>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</si>
  <si>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</si>
  <si>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</si>
  <si>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</si>
  <si>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</si>
  <si>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</si>
  <si>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</si>
  <si>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</si>
  <si>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</si>
  <si>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</si>
  <si>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</si>
  <si>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</si>
  <si>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</si>
  <si>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</si>
  <si>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</si>
  <si>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</si>
  <si>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</si>
  <si>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</si>
  <si>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</si>
  <si>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</si>
  <si>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</si>
  <si>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</si>
  <si>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</si>
  <si>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</si>
  <si>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</si>
  <si>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</si>
  <si>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</si>
  <si>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</si>
  <si>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</si>
  <si>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</si>
  <si>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</si>
  <si>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</si>
  <si>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</si>
  <si>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</si>
  <si>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</si>
  <si>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</si>
  <si>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</si>
  <si>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</si>
  <si>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</si>
  <si>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</si>
  <si>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</si>
  <si>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</si>
  <si>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</si>
  <si>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</si>
  <si>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</si>
  <si>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</si>
  <si>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</si>
  <si>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</si>
  <si>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</si>
  <si>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</si>
  <si>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</si>
  <si>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</si>
  <si>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</si>
  <si>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</si>
  <si>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</si>
  <si>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</si>
  <si>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</si>
  <si>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</si>
  <si>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</si>
  <si>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</si>
  <si>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</si>
  <si>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</si>
  <si>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</si>
  <si>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</si>
  <si>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</si>
  <si>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</si>
  <si>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</si>
  <si>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</si>
  <si>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</si>
  <si>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</si>
  <si>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</si>
  <si>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</si>
  <si>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</si>
  <si>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</si>
  <si>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</si>
  <si>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</si>
  <si>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</si>
  <si>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</si>
  <si>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</si>
  <si>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</si>
  <si>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</si>
  <si>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</si>
  <si>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</si>
  <si>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</si>
  <si>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</si>
  <si>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</si>
  <si>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</si>
  <si>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</si>
  <si>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</si>
  <si>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</si>
  <si>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</si>
  <si>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</si>
  <si>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</si>
  <si>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</si>
  <si>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</si>
  <si>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</si>
  <si>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</si>
  <si>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</si>
  <si>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</si>
  <si>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</si>
  <si>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</si>
  <si>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</si>
  <si>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</si>
  <si>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</si>
  <si>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</si>
  <si>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</si>
  <si>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</si>
  <si>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</si>
  <si>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</si>
  <si>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</si>
  <si>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</si>
  <si>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</si>
  <si>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</si>
  <si>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</si>
  <si>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</si>
  <si>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</si>
  <si>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</si>
  <si>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</si>
  <si>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</si>
  <si>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</si>
  <si>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</si>
  <si>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</si>
  <si>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</si>
  <si>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</si>
  <si>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</si>
  <si>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</si>
  <si>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</si>
  <si>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</si>
  <si>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</si>
  <si>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</si>
  <si>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</si>
  <si>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</si>
  <si>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</si>
  <si>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</si>
  <si>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</si>
  <si>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</si>
  <si>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</si>
  <si>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</si>
  <si>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</si>
  <si>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</si>
  <si>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</si>
  <si>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</si>
  <si>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</si>
  <si>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</si>
  <si>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</si>
  <si>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</si>
  <si>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</si>
  <si>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</si>
  <si>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</si>
  <si>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</si>
  <si>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</si>
  <si>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</si>
  <si>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</si>
  <si>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</si>
  <si>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</si>
  <si>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</si>
  <si>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</si>
  <si>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</si>
  <si>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</si>
  <si>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</si>
  <si>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</si>
  <si>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</si>
  <si>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</si>
  <si>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</si>
  <si>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</si>
  <si>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</si>
  <si>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</si>
  <si>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</si>
  <si>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</si>
  <si>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</si>
  <si>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</si>
  <si>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</si>
  <si>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</si>
  <si>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</si>
  <si>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</si>
  <si>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</si>
  <si>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</si>
  <si>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</si>
  <si>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</si>
  <si>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</si>
  <si>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</si>
  <si>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</si>
  <si>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</si>
  <si>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</si>
  <si>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</si>
  <si>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</si>
  <si>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</si>
  <si>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</si>
  <si>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</si>
  <si>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</si>
  <si>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</si>
  <si>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</si>
  <si>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</si>
  <si>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</si>
  <si>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</si>
  <si>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</si>
  <si>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</si>
  <si>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</si>
  <si>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</si>
  <si>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</si>
  <si>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</si>
  <si>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</si>
  <si>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</si>
  <si>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</si>
  <si>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</si>
  <si>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</si>
  <si>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</si>
  <si>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</si>
  <si>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</si>
  <si>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</si>
  <si>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</si>
  <si>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</si>
  <si>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</si>
  <si>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</si>
  <si>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</si>
  <si>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</si>
  <si>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</si>
  <si>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</si>
  <si>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</si>
  <si>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</si>
  <si>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</si>
  <si>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</si>
  <si>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</si>
  <si>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</si>
  <si>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</si>
  <si>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</si>
  <si>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</si>
  <si>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</si>
  <si>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</si>
  <si>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</si>
  <si>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</si>
  <si>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</si>
  <si>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</si>
  <si>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</si>
  <si>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</si>
  <si>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</si>
  <si>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</si>
  <si>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</si>
  <si>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</si>
  <si>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</si>
  <si>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</si>
  <si>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</si>
  <si>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</si>
  <si>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</si>
  <si>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</si>
  <si>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</si>
  <si>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</si>
  <si>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</si>
  <si>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</si>
  <si>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</si>
  <si>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</si>
  <si>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</si>
  <si>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</si>
  <si>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</si>
  <si>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</si>
  <si>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</si>
  <si>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</si>
  <si>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</si>
  <si>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</si>
  <si>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</si>
  <si>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</si>
  <si>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</si>
  <si>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</si>
  <si>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</si>
  <si>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</si>
  <si>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</si>
  <si>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</si>
  <si>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</si>
  <si>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</si>
  <si>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</si>
  <si>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</si>
  <si>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</si>
  <si>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</si>
  <si>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</si>
  <si>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</si>
  <si>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</si>
  <si>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</si>
  <si>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</si>
  <si>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</si>
  <si>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</si>
  <si>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</si>
  <si>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</si>
  <si>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</si>
  <si>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</si>
  <si>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</si>
  <si>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</si>
  <si>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</si>
  <si>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</si>
  <si>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</si>
  <si>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</si>
  <si>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</si>
  <si>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</si>
  <si>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</si>
  <si>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</si>
  <si>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</si>
  <si>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</si>
  <si>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</si>
  <si>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</si>
  <si>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</si>
  <si>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</si>
  <si>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</si>
  <si>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</si>
  <si>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</si>
  <si>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</si>
  <si>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</si>
  <si>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</si>
  <si>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</si>
  <si>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</si>
  <si>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</si>
  <si>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</si>
  <si>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</si>
  <si>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</si>
  <si>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</si>
  <si>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</si>
  <si>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</si>
  <si>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</si>
  <si>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</si>
  <si>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</si>
  <si>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</si>
  <si>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</si>
  <si>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</si>
  <si>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</si>
  <si>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</si>
  <si>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</si>
  <si>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</si>
  <si>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</si>
  <si>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</si>
  <si>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</si>
  <si>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</si>
  <si>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</si>
  <si>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</si>
  <si>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</si>
  <si>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</si>
  <si>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</si>
  <si>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</si>
  <si>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</si>
  <si>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</si>
  <si>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</si>
  <si>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</si>
  <si>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</si>
  <si>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</si>
  <si>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</si>
  <si>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</si>
  <si>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</si>
  <si>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</si>
  <si>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</si>
  <si>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</si>
  <si>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</si>
  <si>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</si>
  <si>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</si>
  <si>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</si>
  <si>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</si>
  <si>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</si>
  <si>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</si>
  <si>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</si>
  <si>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</si>
  <si>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</si>
  <si>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</si>
  <si>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</si>
  <si>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</si>
  <si>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</si>
  <si>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</si>
  <si>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</si>
  <si>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</si>
  <si>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</si>
  <si>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</si>
  <si>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</si>
  <si>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</si>
  <si>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</si>
  <si>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</si>
  <si>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</si>
  <si>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</si>
  <si>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</si>
  <si>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</si>
  <si>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</si>
  <si>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</si>
  <si>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</si>
  <si>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</si>
  <si>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</si>
  <si>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</si>
  <si>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</si>
  <si>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</si>
  <si>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</si>
  <si>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</si>
  <si>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</si>
  <si>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</si>
  <si>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</si>
  <si>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</si>
  <si>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</si>
  <si>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</si>
  <si>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</si>
  <si>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</si>
  <si>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</si>
  <si>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</si>
  <si>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</si>
  <si>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</si>
  <si>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</si>
  <si>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</si>
  <si>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</si>
  <si>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</si>
  <si>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</si>
  <si>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</si>
  <si>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</si>
  <si>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</si>
  <si>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</si>
  <si>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</si>
  <si>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</si>
  <si>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</si>
  <si>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</si>
  <si>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</si>
  <si>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</si>
  <si>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</si>
  <si>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</si>
  <si>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</si>
  <si>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</si>
  <si>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</si>
  <si>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</si>
  <si>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</si>
  <si>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</si>
  <si>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</si>
  <si>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</si>
  <si>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</si>
  <si>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</si>
  <si>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</si>
  <si>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</si>
  <si>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</si>
  <si>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</si>
  <si>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</si>
  <si>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</si>
  <si>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</si>
  <si>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</si>
  <si>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</si>
  <si>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</si>
  <si>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</si>
  <si>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</si>
  <si>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</si>
  <si>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</si>
  <si>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</si>
  <si>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</si>
  <si>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</si>
  <si>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</si>
  <si>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</si>
  <si>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</si>
  <si>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</si>
  <si>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</si>
  <si>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</si>
  <si>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</si>
  <si>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</si>
  <si>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</si>
  <si>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</si>
  <si>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</si>
  <si>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</si>
  <si>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</si>
  <si>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</si>
  <si>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</si>
  <si>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</si>
  <si>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</si>
  <si>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</si>
  <si>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</si>
  <si>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</si>
  <si>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</si>
  <si>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</si>
  <si>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</si>
  <si>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</si>
  <si>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</si>
  <si>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</si>
  <si>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</si>
  <si>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</si>
  <si>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</si>
  <si>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</si>
  <si>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</si>
  <si>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</si>
  <si>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</si>
  <si>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</si>
  <si>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</si>
  <si>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</si>
  <si>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</si>
  <si>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</si>
  <si>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</si>
  <si>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</si>
  <si>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</si>
  <si>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</si>
  <si>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</si>
  <si>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</si>
  <si>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</si>
  <si>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</si>
  <si>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</si>
  <si>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</si>
  <si>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</si>
  <si>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</si>
  <si>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</si>
  <si>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</si>
  <si>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</si>
  <si>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</si>
  <si>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</si>
  <si>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</si>
  <si>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</si>
  <si>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</si>
  <si>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</si>
  <si>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</si>
  <si>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</si>
  <si>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</si>
  <si>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</si>
  <si>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</si>
  <si>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</si>
  <si>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</si>
  <si>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</si>
  <si>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</si>
  <si>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</si>
  <si>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</si>
  <si>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</si>
  <si>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</si>
  <si>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</si>
  <si>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</si>
  <si>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</si>
  <si>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</si>
  <si>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</si>
  <si>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</si>
  <si>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</si>
  <si>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</si>
  <si>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</si>
  <si>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</si>
  <si>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</si>
  <si>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</si>
  <si>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</si>
  <si>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</si>
  <si>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</si>
  <si>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</si>
  <si>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</si>
  <si>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</si>
  <si>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</si>
  <si>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</si>
  <si>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</si>
  <si>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</si>
  <si>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</si>
  <si>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</si>
  <si>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</si>
  <si>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</si>
  <si>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</si>
  <si>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</si>
  <si>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</si>
  <si>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</si>
  <si>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</si>
  <si>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</si>
  <si>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</si>
  <si>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</si>
  <si>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</si>
  <si>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</si>
  <si>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</si>
  <si>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</si>
  <si>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</si>
  <si>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</si>
  <si>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</si>
  <si>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</si>
  <si>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</si>
  <si>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</si>
  <si>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</si>
  <si>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</si>
  <si>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</si>
  <si>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</si>
  <si>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</si>
  <si>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</si>
  <si>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</si>
  <si>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</si>
  <si>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</si>
  <si>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</si>
  <si>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</si>
  <si>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</si>
  <si>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</si>
  <si>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</si>
  <si>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</si>
  <si>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</si>
  <si>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</si>
  <si>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</si>
  <si>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</si>
  <si>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</si>
  <si>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</si>
  <si>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</si>
  <si>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</si>
  <si>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</si>
  <si>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</si>
  <si>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</si>
  <si>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</si>
  <si>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</si>
  <si>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</si>
  <si>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</si>
  <si>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</si>
  <si>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</si>
  <si>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</si>
  <si>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</si>
  <si>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</si>
  <si>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</si>
  <si>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</si>
  <si>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</si>
  <si>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</si>
  <si>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</si>
  <si>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</si>
  <si>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</si>
  <si>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</si>
  <si>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</si>
  <si>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</si>
  <si>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</si>
  <si>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</si>
  <si>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</si>
  <si>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</si>
  <si>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</si>
  <si>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</si>
  <si>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</si>
  <si>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</si>
  <si>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</si>
  <si>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</si>
  <si>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</si>
  <si>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</si>
  <si>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</si>
  <si>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</si>
  <si>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</si>
  <si>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</si>
  <si>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</si>
  <si>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</si>
  <si>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</si>
  <si>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</si>
  <si>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</si>
  <si>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</si>
  <si>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</si>
  <si>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</si>
  <si>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</si>
  <si>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</si>
  <si>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</si>
  <si>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</si>
  <si>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</si>
  <si>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</si>
  <si>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</si>
  <si>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</si>
  <si>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</si>
  <si>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</si>
  <si>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</si>
  <si>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</si>
  <si>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</si>
  <si>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</si>
  <si>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</si>
  <si>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</si>
  <si>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</si>
  <si>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</si>
  <si>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</si>
  <si>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</si>
  <si>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</si>
  <si>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</si>
  <si>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</si>
  <si>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</si>
  <si>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</si>
  <si>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</si>
  <si>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</si>
  <si>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</si>
  <si>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</si>
  <si>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</si>
  <si>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</si>
  <si>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</si>
  <si>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</si>
  <si>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</si>
  <si>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</si>
  <si>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</si>
  <si>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</si>
  <si>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</si>
  <si>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</si>
  <si>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</si>
  <si>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</si>
  <si>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</si>
  <si>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</si>
  <si>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</si>
  <si>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</si>
  <si>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</si>
  <si>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</si>
  <si>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</si>
  <si>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</si>
  <si>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</si>
  <si>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</si>
  <si>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</si>
  <si>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</si>
  <si>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</si>
  <si>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</si>
  <si>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</si>
  <si>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</si>
  <si>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</si>
  <si>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</si>
  <si>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</si>
  <si>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</si>
  <si>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</si>
  <si>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</si>
  <si>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</si>
  <si>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</si>
  <si>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</si>
  <si>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</si>
  <si>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</si>
  <si>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</si>
  <si>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</si>
  <si>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</si>
  <si>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</si>
  <si>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</si>
  <si>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</si>
  <si>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</si>
  <si>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</si>
  <si>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</si>
  <si>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</si>
  <si>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</si>
  <si>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</si>
  <si>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</si>
  <si>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</si>
  <si>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</si>
  <si>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</si>
  <si>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</si>
  <si>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</si>
  <si>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</si>
  <si>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</si>
  <si>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</si>
  <si>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</si>
  <si>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</si>
  <si>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</si>
  <si>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</si>
  <si>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</si>
  <si>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</si>
  <si>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</si>
  <si>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</si>
  <si>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</si>
  <si>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</si>
  <si>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</si>
  <si>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</si>
  <si>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</si>
  <si>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</si>
  <si>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</si>
  <si>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</si>
  <si>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</si>
  <si>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</si>
  <si>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</si>
  <si>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</si>
  <si>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</si>
  <si>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</si>
  <si>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</si>
  <si>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</si>
  <si>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</si>
  <si>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</si>
  <si>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</si>
  <si>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</si>
  <si>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</si>
  <si>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</si>
  <si>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</si>
  <si>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</si>
  <si>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</si>
  <si>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</si>
  <si>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</si>
  <si>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</si>
  <si>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</si>
  <si>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</si>
  <si>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</si>
  <si>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</si>
  <si>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</si>
  <si>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</si>
  <si>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</si>
  <si>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</si>
  <si>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</si>
  <si>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</si>
  <si>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</si>
  <si>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</si>
  <si>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</si>
  <si>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</si>
  <si>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</si>
  <si>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</si>
  <si>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</si>
  <si>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</si>
  <si>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</si>
  <si>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</si>
  <si>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</si>
  <si>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</si>
  <si>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</si>
  <si>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</si>
  <si>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</si>
  <si>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</si>
  <si>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</si>
  <si>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</si>
  <si>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</si>
  <si>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</si>
  <si>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</si>
  <si>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</si>
  <si>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</si>
  <si>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</si>
  <si>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</si>
  <si>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</si>
  <si>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</si>
  <si>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</si>
  <si>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</si>
  <si>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</si>
  <si>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</si>
  <si>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</si>
  <si>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</si>
  <si>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</si>
  <si>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</si>
  <si>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</si>
  <si>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</si>
  <si>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</si>
  <si>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</si>
  <si>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</si>
  <si>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</si>
  <si>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</si>
  <si>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</si>
  <si>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</si>
  <si>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</si>
  <si>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</si>
  <si>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</si>
  <si>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</si>
  <si>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</si>
  <si>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</si>
  <si>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</si>
  <si>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</si>
  <si>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</si>
  <si>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</si>
  <si>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</si>
  <si>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</si>
  <si>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</si>
  <si>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</si>
  <si>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</si>
  <si>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</si>
  <si>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</si>
  <si>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</si>
  <si>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</si>
  <si>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</si>
  <si>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</si>
  <si>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</si>
  <si>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</si>
  <si>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</si>
  <si>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</si>
  <si>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</si>
  <si>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</si>
  <si>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</si>
  <si>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</si>
  <si>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</si>
  <si>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</si>
  <si>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</si>
  <si>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</si>
  <si>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</si>
  <si>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</si>
  <si>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</si>
  <si>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</si>
  <si>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</si>
  <si>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</si>
  <si>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</si>
  <si>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</si>
  <si>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</si>
  <si>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</si>
  <si>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</si>
  <si>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</si>
  <si>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</si>
  <si>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</si>
  <si>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</si>
  <si>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</si>
  <si>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</si>
  <si>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</si>
  <si>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</si>
  <si>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</si>
  <si>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</si>
  <si>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</si>
  <si>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</si>
  <si>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</si>
  <si>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</si>
  <si>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</si>
  <si>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</si>
  <si>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</si>
  <si>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</si>
  <si>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</si>
  <si>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</si>
  <si>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</si>
  <si>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</si>
  <si>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</si>
  <si>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</si>
  <si>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</si>
  <si>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</si>
  <si>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</si>
  <si>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</si>
  <si>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</si>
  <si>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</si>
  <si>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</si>
  <si>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</si>
  <si>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</si>
  <si>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</si>
  <si>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</si>
  <si>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</si>
  <si>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</si>
  <si>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</si>
  <si>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</si>
  <si>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</si>
  <si>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</si>
  <si>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</si>
  <si>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</si>
  <si>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</si>
  <si>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</si>
  <si>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</si>
  <si>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</si>
  <si>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</si>
  <si>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</si>
  <si>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</si>
  <si>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</si>
  <si>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</si>
  <si>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</si>
  <si>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</si>
  <si>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</si>
  <si>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</si>
  <si>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</si>
  <si>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</si>
  <si>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</si>
  <si>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</si>
  <si>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</si>
  <si>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</si>
  <si>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</si>
  <si>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</si>
  <si>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</si>
  <si>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</si>
  <si>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</si>
  <si>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</si>
  <si>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</si>
  <si>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</si>
  <si>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</si>
  <si>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</si>
  <si>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</si>
  <si>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</si>
  <si>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</si>
  <si>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</si>
  <si>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</si>
  <si>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</si>
  <si>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</si>
  <si>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</si>
  <si>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</si>
  <si>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</si>
  <si>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</si>
  <si>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</si>
  <si>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</si>
  <si>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</si>
  <si>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</si>
  <si>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</si>
  <si>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</si>
  <si>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</si>
  <si>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</si>
  <si>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</si>
  <si>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</si>
  <si>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</si>
  <si>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</si>
  <si>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</si>
  <si>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</si>
  <si>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</si>
  <si>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</si>
  <si>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</si>
  <si>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</si>
  <si>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</si>
  <si>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</si>
  <si>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</si>
  <si>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</si>
  <si>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</si>
  <si>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</si>
  <si>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</si>
  <si>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</si>
  <si>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</si>
  <si>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</si>
  <si>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</si>
  <si>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</si>
  <si>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</si>
  <si>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</si>
  <si>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</si>
  <si>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</si>
  <si>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</si>
  <si>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</si>
  <si>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</si>
  <si>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</si>
  <si>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</si>
  <si>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</si>
  <si>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</si>
  <si>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</si>
  <si>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</si>
  <si>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</si>
  <si>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</si>
  <si>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</si>
  <si>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</si>
  <si>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</si>
  <si>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</si>
  <si>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</si>
  <si>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</si>
  <si>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</si>
  <si>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</si>
  <si>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</si>
  <si>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</si>
  <si>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</si>
  <si>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</si>
  <si>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</si>
  <si>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</si>
  <si>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</si>
  <si>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</si>
  <si>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</si>
  <si>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</si>
  <si>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</si>
  <si>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</si>
  <si>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</si>
  <si>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</si>
  <si>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</si>
  <si>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</si>
  <si>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</si>
  <si>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</si>
  <si>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</si>
  <si>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</si>
  <si>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</si>
  <si>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</si>
  <si>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</si>
  <si>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</si>
  <si>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</si>
  <si>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</si>
  <si>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</si>
  <si>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</si>
  <si>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</si>
  <si>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</si>
  <si>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</si>
  <si>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</si>
  <si>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</si>
  <si>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</si>
  <si>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</si>
  <si>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</si>
  <si>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</si>
  <si>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</si>
  <si>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</si>
  <si>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</si>
  <si>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</si>
  <si>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</si>
  <si>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</si>
  <si>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</si>
  <si>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</si>
  <si>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</si>
  <si>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</si>
  <si>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</si>
  <si>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</si>
  <si>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</si>
  <si>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</si>
  <si>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</si>
  <si>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</si>
  <si>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</si>
  <si>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</si>
  <si>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</si>
  <si>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</si>
  <si>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</si>
  <si>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</si>
  <si>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</si>
  <si>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</si>
  <si>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</si>
  <si>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</si>
  <si>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</si>
  <si>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</si>
  <si>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</si>
  <si>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</si>
  <si>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</si>
  <si>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</si>
  <si>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</si>
  <si>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</si>
  <si>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</si>
  <si>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</si>
  <si>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</si>
  <si>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</si>
  <si>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</si>
  <si>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</si>
  <si>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</si>
  <si>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</si>
  <si>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</si>
  <si>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</si>
  <si>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</si>
  <si>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</si>
  <si>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</si>
  <si>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</si>
  <si>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</si>
  <si>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</si>
  <si>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</si>
  <si>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</si>
  <si>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</si>
  <si>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</si>
  <si>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</si>
  <si>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</si>
  <si>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</si>
  <si>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</si>
  <si>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</si>
  <si>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</si>
  <si>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</si>
  <si>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</si>
  <si>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</si>
  <si>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</si>
  <si>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</si>
  <si>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</si>
  <si>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</si>
  <si>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</si>
  <si>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</si>
  <si>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</si>
  <si>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</si>
  <si>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</si>
  <si>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</si>
  <si>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</si>
  <si>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</si>
  <si>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</si>
  <si>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</si>
  <si>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</si>
  <si>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</si>
  <si>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</si>
  <si>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</si>
  <si>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</si>
  <si>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</si>
  <si>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</si>
  <si>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</si>
  <si>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</si>
  <si>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</si>
  <si>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</si>
  <si>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</si>
  <si>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</si>
  <si>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</si>
  <si>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</si>
  <si>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</si>
  <si>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</si>
  <si>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</si>
  <si>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</si>
  <si>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</si>
  <si>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</si>
  <si>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</si>
  <si>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</si>
  <si>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</si>
  <si>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</si>
  <si>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</si>
  <si>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</si>
  <si>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</si>
  <si>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</si>
  <si>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</si>
  <si>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</si>
  <si>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</si>
  <si>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</si>
  <si>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</si>
  <si>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</si>
  <si>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</si>
  <si>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</si>
  <si>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</si>
  <si>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</si>
  <si>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</si>
  <si>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</si>
  <si>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</si>
  <si>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</si>
  <si>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</si>
  <si>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</si>
  <si>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</si>
  <si>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</si>
  <si>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</si>
  <si>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</si>
  <si>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</si>
  <si>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</si>
  <si>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</si>
  <si>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</si>
  <si>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</si>
  <si>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</si>
  <si>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</si>
  <si>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</si>
  <si>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</si>
  <si>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</si>
  <si>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</si>
  <si>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</si>
  <si>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</si>
  <si>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</si>
  <si>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</si>
  <si>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</si>
  <si>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</si>
  <si>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</si>
  <si>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</si>
  <si>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</si>
  <si>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</si>
  <si>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</si>
  <si>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</si>
  <si>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</si>
  <si>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</si>
  <si>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</si>
  <si>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</si>
  <si>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</si>
  <si>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</si>
  <si>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</si>
  <si>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</si>
  <si>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</si>
  <si>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</si>
  <si>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</si>
  <si>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</si>
  <si>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</si>
  <si>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</si>
  <si>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</si>
  <si>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</si>
  <si>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</si>
  <si>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</si>
  <si>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</si>
  <si>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</si>
  <si>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</si>
  <si>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</si>
  <si>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</si>
  <si>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</si>
  <si>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</si>
  <si>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</si>
  <si>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</si>
  <si>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</si>
  <si>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</si>
  <si>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</si>
  <si>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</si>
  <si>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</si>
  <si>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</si>
  <si>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</si>
  <si>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</si>
  <si>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</si>
  <si>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</si>
  <si>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</si>
  <si>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</si>
  <si>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</si>
  <si>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</si>
  <si>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</si>
  <si>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</si>
  <si>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</si>
  <si>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</si>
  <si>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</si>
  <si>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</si>
  <si>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</si>
  <si>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</si>
  <si>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</si>
  <si>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</si>
  <si>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</si>
  <si>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</si>
  <si>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</si>
  <si>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</si>
  <si>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</si>
  <si>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</si>
  <si>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</si>
  <si>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</si>
  <si>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</si>
  <si>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</si>
  <si>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</si>
  <si>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</si>
  <si>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</si>
  <si>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</si>
  <si>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</si>
  <si>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</si>
  <si>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</si>
  <si>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</si>
  <si>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</si>
  <si>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</si>
  <si>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</si>
  <si>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</si>
  <si>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</si>
  <si>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</si>
  <si>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</si>
  <si>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</si>
  <si>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</si>
  <si>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</si>
  <si>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</si>
  <si>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</si>
  <si>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</si>
  <si>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</si>
  <si>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</si>
  <si>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</si>
  <si>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</si>
  <si>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</si>
  <si>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</si>
  <si>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</si>
  <si>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</si>
  <si>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</si>
  <si>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</si>
  <si>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</si>
  <si>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</si>
  <si>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</si>
  <si>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</si>
  <si>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</si>
  <si>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</si>
  <si>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</si>
  <si>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</si>
  <si>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</si>
  <si>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</si>
  <si>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</si>
  <si>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</si>
  <si>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</si>
  <si>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</si>
  <si>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</si>
  <si>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</si>
  <si>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</si>
  <si>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</si>
  <si>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</si>
  <si>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</si>
  <si>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</si>
  <si>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</si>
  <si>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</si>
  <si>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</si>
  <si>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</si>
  <si>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</si>
  <si>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</si>
  <si>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</si>
  <si>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</si>
  <si>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</si>
  <si>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</si>
  <si>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</si>
  <si>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</si>
  <si>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</si>
  <si>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</si>
  <si>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</si>
  <si>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</si>
  <si>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</si>
  <si>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</si>
  <si>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</si>
  <si>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</si>
  <si>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</si>
  <si>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</si>
  <si>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</si>
  <si>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</si>
  <si>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</si>
  <si>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</si>
  <si>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</si>
  <si>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</si>
  <si>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</si>
  <si>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</si>
  <si>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</si>
  <si>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</si>
  <si>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</si>
  <si>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</si>
  <si>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</si>
  <si>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</si>
  <si>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</si>
  <si>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</si>
  <si>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</si>
  <si>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</si>
  <si>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</si>
  <si>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</si>
  <si>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</si>
  <si>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</si>
  <si>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</si>
  <si>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</si>
  <si>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</si>
  <si>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</si>
  <si>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</si>
  <si>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</si>
  <si>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</si>
  <si>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</si>
  <si>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</si>
  <si>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</si>
  <si>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</si>
  <si>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</si>
  <si>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</si>
  <si>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</si>
  <si>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</si>
  <si>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</si>
  <si>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</si>
  <si>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</si>
  <si>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</si>
  <si>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</si>
  <si>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</si>
  <si>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</si>
  <si>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</si>
  <si>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</si>
  <si>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</si>
  <si>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</si>
  <si>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</si>
  <si>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</si>
  <si>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</si>
  <si>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</si>
  <si>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</si>
  <si>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</si>
  <si>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</si>
  <si>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</si>
  <si>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</si>
  <si>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</si>
  <si>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</si>
  <si>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</si>
  <si>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</si>
  <si>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</si>
  <si>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</si>
  <si>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</si>
  <si>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</si>
  <si>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</si>
  <si>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</si>
  <si>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</si>
  <si>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</si>
  <si>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</si>
  <si>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</si>
  <si>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</si>
  <si>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</si>
  <si>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</si>
  <si>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</si>
  <si>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</si>
  <si>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</si>
  <si>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</si>
  <si>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</si>
  <si>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</si>
  <si>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</si>
  <si>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</si>
  <si>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</si>
  <si>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</si>
  <si>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</si>
  <si>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</si>
  <si>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</si>
  <si>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</si>
  <si>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</si>
  <si>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</si>
  <si>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</si>
  <si>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</si>
  <si>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</si>
  <si>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</si>
  <si>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</si>
  <si>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</si>
  <si>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</si>
  <si>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</si>
  <si>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</si>
  <si>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</si>
  <si>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</si>
  <si>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</si>
  <si>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</si>
  <si>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</si>
  <si>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</si>
  <si>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</si>
  <si>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</si>
  <si>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</si>
  <si>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</si>
  <si>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</si>
  <si>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</si>
  <si>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</si>
  <si>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</si>
  <si>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</si>
  <si>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</si>
  <si>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</si>
  <si>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</si>
  <si>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</si>
  <si>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</si>
  <si>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</si>
  <si>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</si>
  <si>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</si>
  <si>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</si>
  <si>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</si>
  <si>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</si>
  <si>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</si>
  <si>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</si>
  <si>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</si>
  <si>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</si>
  <si>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</si>
  <si>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</si>
  <si>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</si>
  <si>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</si>
  <si>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</si>
  <si>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</si>
  <si>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</si>
  <si>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</si>
  <si>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</si>
  <si>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</si>
  <si>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</si>
  <si>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</si>
  <si>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</si>
  <si>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</si>
  <si>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</si>
  <si>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</si>
  <si>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</si>
  <si>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</si>
  <si>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</si>
  <si>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</si>
  <si>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</si>
  <si>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</si>
  <si>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</si>
  <si>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</si>
  <si>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</si>
  <si>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</si>
  <si>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</si>
  <si>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</si>
  <si>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</si>
  <si>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</si>
  <si>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</si>
  <si>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</si>
  <si>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</si>
  <si>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</si>
  <si>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</si>
  <si>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</si>
  <si>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</si>
  <si>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</si>
  <si>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</si>
  <si>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</si>
  <si>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</si>
  <si>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</si>
  <si>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</si>
  <si>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</si>
  <si>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</si>
  <si>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</si>
  <si>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</si>
  <si>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</si>
  <si>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</si>
  <si>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</si>
  <si>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</si>
  <si>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</si>
  <si>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</si>
  <si>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</si>
  <si>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</si>
  <si>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</si>
  <si>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</si>
  <si>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</si>
  <si>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</si>
  <si>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</si>
  <si>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</si>
  <si>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</si>
  <si>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</si>
  <si>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</si>
  <si>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</si>
  <si>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</si>
  <si>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</si>
  <si>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</si>
  <si>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</si>
  <si>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</si>
  <si>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</si>
  <si>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</si>
  <si>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</si>
  <si>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</si>
  <si>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</si>
  <si>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</si>
  <si>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</si>
  <si>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</si>
  <si>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</si>
  <si>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</si>
  <si>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</si>
  <si>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</si>
  <si>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</si>
  <si>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</si>
  <si>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</si>
  <si>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</si>
  <si>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</si>
  <si>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</si>
  <si>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</si>
  <si>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</si>
  <si>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</si>
  <si>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</si>
  <si>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</si>
  <si>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</si>
  <si>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</si>
  <si>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</si>
  <si>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</si>
  <si>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</si>
  <si>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</si>
  <si>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</si>
  <si>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</si>
  <si>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</si>
  <si>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</si>
  <si>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</si>
  <si>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</si>
  <si>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</si>
  <si>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</si>
  <si>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</si>
  <si>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</si>
  <si>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</si>
  <si>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</si>
  <si>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</si>
  <si>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</si>
  <si>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</si>
  <si>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</si>
  <si>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</si>
  <si>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</si>
  <si>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</si>
  <si>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</si>
  <si>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</si>
  <si>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</si>
  <si>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</si>
  <si>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</si>
  <si>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</si>
  <si>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</si>
  <si>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</si>
  <si>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</si>
  <si>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</si>
  <si>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</si>
  <si>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</si>
  <si>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</si>
  <si>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</si>
  <si>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</si>
  <si>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</si>
  <si>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</si>
  <si>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</si>
  <si>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</si>
  <si>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</si>
  <si>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</si>
  <si>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</si>
  <si>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</si>
  <si>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</si>
  <si>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</si>
  <si>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</si>
  <si>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</si>
  <si>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</si>
  <si>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</si>
  <si>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</si>
  <si>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</si>
  <si>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</si>
  <si>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</si>
  <si>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</si>
  <si>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</si>
  <si>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</si>
  <si>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</si>
  <si>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</si>
  <si>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</si>
  <si>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</si>
  <si>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</si>
  <si>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</si>
  <si>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</si>
  <si>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</si>
  <si>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</si>
  <si>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</si>
  <si>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</si>
  <si>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</si>
  <si>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</si>
  <si>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</si>
  <si>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</si>
  <si>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</si>
  <si>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</si>
  <si>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</si>
  <si>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</si>
  <si>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</si>
  <si>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</si>
  <si>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</si>
  <si>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</si>
  <si>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</si>
  <si>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</si>
  <si>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</si>
  <si>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</si>
  <si>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</si>
  <si>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</si>
  <si>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</si>
  <si>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</si>
  <si>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</si>
  <si>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</si>
  <si>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</si>
  <si>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</si>
  <si>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</si>
  <si>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</si>
  <si>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</si>
  <si>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</si>
  <si>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</si>
  <si>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</si>
  <si>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</si>
  <si>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</si>
  <si>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</si>
  <si>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</si>
  <si>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</si>
  <si>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</si>
  <si>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</si>
  <si>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</si>
  <si>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</si>
  <si>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</si>
  <si>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</si>
  <si>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</si>
  <si>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</si>
  <si>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</si>
  <si>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</si>
  <si>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</si>
  <si>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</si>
  <si>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</si>
  <si>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</si>
  <si>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</si>
  <si>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</si>
  <si>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</si>
  <si>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</si>
  <si>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</si>
  <si>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</si>
  <si>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</si>
  <si>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</si>
  <si>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</si>
  <si>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</si>
  <si>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</si>
  <si>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</si>
  <si>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</si>
  <si>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</si>
  <si>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</si>
  <si>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</si>
  <si>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</si>
  <si>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</si>
  <si>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</si>
  <si>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</si>
  <si>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</si>
  <si>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</si>
  <si>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</si>
  <si>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</si>
  <si>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</si>
  <si>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</si>
  <si>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</si>
  <si>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</si>
  <si>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</si>
  <si>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</si>
  <si>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</si>
  <si>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</si>
  <si>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</si>
  <si>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</si>
  <si>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</si>
  <si>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</si>
  <si>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</si>
  <si>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</si>
  <si>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</si>
  <si>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</si>
  <si>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</si>
  <si>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</si>
  <si>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</si>
  <si>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</si>
  <si>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</si>
  <si>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</si>
  <si>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</si>
  <si>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</si>
  <si>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</si>
  <si>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</si>
  <si>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</si>
  <si>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</si>
  <si>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</si>
  <si>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</si>
  <si>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</si>
  <si>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</si>
  <si>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</si>
  <si>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</si>
  <si>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</si>
  <si>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</si>
  <si>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</si>
  <si>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</si>
  <si>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</si>
  <si>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</si>
  <si>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</si>
  <si>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</si>
  <si>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</si>
  <si>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</si>
  <si>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</si>
  <si>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</si>
  <si>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</si>
  <si>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</si>
  <si>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</si>
  <si>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</si>
  <si>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</si>
  <si>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</si>
  <si>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</si>
  <si>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</si>
  <si>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</si>
  <si>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</si>
  <si>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</si>
  <si>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</si>
  <si>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</si>
  <si>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</si>
  <si>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</si>
  <si>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</si>
  <si>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</si>
  <si>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</si>
  <si>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</si>
  <si>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</si>
  <si>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</si>
  <si>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</si>
  <si>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</si>
  <si>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</si>
  <si>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</si>
  <si>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</si>
  <si>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</si>
  <si>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</si>
  <si>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</si>
  <si>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</si>
  <si>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</si>
  <si>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</si>
  <si>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</si>
  <si>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</si>
  <si>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</si>
  <si>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</si>
  <si>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</si>
  <si>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</si>
  <si>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</si>
  <si>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</si>
  <si>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</si>
  <si>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</si>
  <si>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</si>
  <si>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</si>
  <si>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</si>
  <si>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</si>
  <si>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</si>
  <si>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</si>
  <si>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</si>
  <si>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</si>
  <si>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</si>
  <si>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</si>
  <si>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</si>
  <si>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</si>
  <si>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</si>
  <si>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</si>
  <si>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</si>
  <si>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</si>
  <si>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</si>
  <si>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</si>
  <si>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</si>
  <si>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</si>
  <si>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</si>
  <si>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</si>
  <si>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</si>
  <si>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</si>
  <si>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</si>
  <si>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</si>
  <si>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</si>
  <si>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</si>
  <si>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</si>
  <si>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</si>
  <si>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</si>
  <si>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</si>
  <si>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</si>
  <si>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</si>
  <si>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</si>
  <si>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</si>
  <si>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</si>
  <si>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</si>
  <si>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</si>
  <si>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</si>
  <si>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</si>
  <si>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</si>
  <si>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</si>
  <si>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</si>
  <si>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</si>
  <si>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</si>
  <si>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</si>
  <si>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</si>
  <si>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</si>
  <si>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</si>
  <si>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</si>
  <si>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</si>
  <si>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</si>
  <si>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</si>
  <si>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</si>
  <si>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</si>
  <si>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</si>
  <si>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</si>
  <si>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</si>
  <si>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</si>
  <si>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</si>
  <si>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</si>
  <si>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</si>
  <si>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</si>
  <si>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</si>
  <si>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</si>
  <si>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</si>
  <si>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</si>
  <si>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</si>
  <si>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</si>
  <si>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</si>
  <si>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</si>
  <si>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</si>
  <si>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</si>
  <si>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</si>
  <si>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</si>
  <si>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</si>
  <si>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</si>
  <si>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</si>
  <si>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</si>
  <si>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</si>
  <si>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</si>
  <si>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</si>
  <si>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</si>
  <si>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</si>
  <si>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</si>
  <si>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</si>
  <si>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</si>
  <si>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</si>
  <si>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</si>
  <si>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</si>
  <si>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</si>
  <si>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</si>
  <si>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</si>
  <si>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</si>
  <si>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</si>
  <si>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</si>
  <si>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</si>
  <si>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</si>
  <si>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</si>
  <si>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</si>
  <si>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</si>
  <si>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</si>
  <si>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</si>
  <si>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</si>
  <si>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</si>
  <si>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</si>
  <si>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</si>
  <si>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</si>
  <si>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</si>
  <si>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</si>
  <si>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</si>
  <si>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</si>
  <si>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</si>
  <si>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</si>
  <si>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</si>
  <si>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</si>
  <si>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</si>
  <si>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</si>
  <si>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</si>
  <si>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</si>
  <si>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</si>
  <si>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</si>
  <si>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</si>
  <si>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</si>
  <si>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</si>
  <si>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</si>
  <si>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</si>
  <si>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</si>
  <si>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</si>
  <si>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</si>
  <si>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</si>
  <si>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</si>
  <si>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</si>
  <si>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</si>
  <si>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</si>
  <si>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</si>
  <si>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</si>
  <si>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</si>
  <si>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</si>
  <si>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</si>
  <si>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</si>
  <si>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</si>
  <si>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</si>
  <si>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</si>
  <si>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</si>
  <si>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</si>
  <si>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</si>
  <si>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</si>
  <si>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</si>
  <si>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</si>
  <si>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</si>
  <si>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</si>
  <si>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</si>
  <si>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</si>
  <si>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</si>
  <si>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</si>
  <si>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</si>
  <si>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</si>
  <si>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</si>
  <si>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</si>
  <si>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</si>
  <si>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</si>
  <si>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</si>
  <si>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</si>
  <si>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</si>
  <si>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</si>
  <si>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</si>
  <si>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</si>
  <si>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</si>
  <si>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</si>
  <si>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</si>
  <si>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</si>
  <si>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</si>
  <si>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</si>
  <si>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</si>
  <si>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</si>
  <si>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</si>
  <si>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</si>
  <si>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</si>
  <si>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</si>
  <si>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</si>
  <si>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</si>
  <si>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</si>
  <si>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</si>
  <si>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</si>
  <si>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</si>
  <si>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</si>
  <si>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</si>
  <si>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</si>
  <si>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</si>
  <si>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</si>
  <si>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</si>
  <si>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</si>
  <si>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</si>
  <si>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</si>
  <si>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</si>
  <si>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</si>
  <si>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</si>
  <si>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</si>
  <si>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</si>
  <si>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</si>
  <si>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</si>
  <si>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</si>
  <si>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</si>
  <si>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</si>
  <si>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</si>
  <si>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</si>
  <si>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</si>
  <si>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</si>
  <si>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</si>
  <si>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</si>
  <si>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</si>
  <si>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</si>
  <si>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</si>
  <si>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</si>
  <si>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</si>
  <si>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</si>
  <si>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</si>
  <si>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</si>
  <si>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</si>
  <si>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</si>
  <si>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</si>
  <si>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</si>
  <si>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</si>
  <si>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</si>
  <si>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</si>
  <si>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</si>
  <si>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</si>
  <si>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</si>
  <si>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</si>
  <si>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</si>
  <si>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</si>
  <si>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</si>
  <si>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</si>
  <si>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</si>
  <si>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</si>
  <si>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</si>
  <si>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</si>
  <si>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</si>
  <si>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</si>
  <si>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</si>
  <si>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</si>
  <si>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</si>
  <si>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</si>
  <si>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</si>
  <si>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</si>
  <si>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</si>
  <si>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</si>
  <si>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</si>
  <si>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</si>
  <si>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</si>
  <si>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</si>
  <si>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</si>
  <si>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</si>
  <si>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</si>
  <si>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</si>
  <si>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</si>
  <si>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</si>
  <si>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</si>
  <si>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</si>
  <si>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</si>
  <si>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</si>
  <si>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</si>
  <si>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</si>
  <si>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</si>
  <si>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</si>
  <si>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</si>
  <si>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</si>
  <si>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</si>
  <si>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</si>
  <si>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</si>
  <si>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</si>
  <si>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</si>
  <si>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</si>
  <si>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</si>
  <si>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</si>
  <si>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</si>
  <si>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</si>
  <si>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</si>
  <si>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</si>
  <si>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</si>
  <si>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</si>
  <si>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</si>
  <si>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</si>
  <si>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</si>
  <si>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</si>
  <si>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</si>
  <si>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</si>
  <si>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</si>
  <si>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</si>
  <si>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</si>
  <si>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</si>
  <si>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</si>
  <si>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</si>
  <si>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</si>
  <si>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</si>
  <si>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</si>
  <si>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</si>
  <si>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</si>
  <si>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</si>
  <si>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</si>
  <si>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</si>
  <si>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</si>
  <si>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</si>
  <si>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</si>
  <si>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</si>
  <si>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</si>
  <si>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</si>
  <si>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</si>
  <si>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</si>
  <si>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</si>
  <si>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</si>
  <si>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</si>
  <si>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</si>
  <si>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</si>
  <si>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</si>
  <si>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</si>
  <si>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</si>
  <si>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</si>
  <si>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</si>
  <si>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</si>
  <si>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</si>
  <si>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</si>
  <si>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</si>
  <si>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</si>
  <si>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</si>
  <si>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</si>
  <si>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</si>
  <si>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</si>
  <si>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</si>
  <si>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</si>
  <si>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</si>
  <si>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</si>
  <si>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</si>
  <si>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</si>
  <si>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</si>
  <si>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</si>
  <si>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</si>
  <si>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</si>
  <si>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</si>
  <si>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</si>
  <si>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</si>
  <si>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</si>
  <si>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</si>
  <si>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</si>
  <si>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</si>
  <si>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</si>
  <si>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</si>
  <si>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</si>
  <si>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</si>
  <si>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</si>
  <si>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</si>
  <si>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</si>
  <si>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</si>
  <si>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</si>
  <si>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</si>
  <si>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</si>
  <si>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</si>
  <si>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</si>
  <si>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</si>
  <si>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</si>
  <si>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</si>
  <si>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</si>
  <si>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</si>
  <si>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</si>
  <si>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</si>
  <si>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</si>
  <si>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</si>
  <si>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</si>
  <si>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</si>
  <si>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</si>
  <si>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</si>
  <si>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</si>
  <si>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</si>
  <si>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</si>
  <si>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</si>
  <si>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</si>
  <si>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</si>
  <si>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</si>
  <si>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</si>
  <si>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</si>
  <si>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</si>
  <si>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</si>
  <si>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</si>
  <si>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</si>
  <si>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</si>
  <si>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</si>
  <si>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</si>
  <si>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</si>
  <si>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</si>
  <si>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</si>
  <si>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</si>
  <si>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</si>
  <si>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</si>
  <si>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</si>
  <si>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</si>
  <si>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</si>
  <si>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</si>
  <si>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</si>
  <si>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</si>
  <si>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</si>
  <si>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</si>
  <si>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</si>
  <si>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</si>
  <si>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</si>
  <si>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</si>
  <si>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</si>
  <si>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</si>
  <si>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</si>
  <si>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</si>
  <si>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</si>
  <si>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</si>
  <si>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</si>
  <si>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</si>
  <si>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</si>
  <si>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</si>
  <si>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</si>
  <si>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</si>
  <si>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</si>
  <si>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</si>
  <si>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</si>
  <si>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</si>
  <si>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</si>
  <si>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</si>
  <si>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</si>
  <si>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</si>
  <si>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</si>
  <si>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</si>
  <si>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</si>
  <si>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</si>
  <si>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</si>
  <si>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</si>
  <si>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</si>
  <si>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</si>
  <si>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</si>
  <si>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</si>
  <si>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</si>
  <si>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</si>
  <si>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</si>
  <si>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</si>
  <si>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</si>
  <si>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</si>
  <si>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</si>
  <si>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</si>
  <si>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</si>
  <si>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</si>
  <si>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</si>
  <si>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</si>
  <si>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</si>
  <si>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</si>
  <si>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</si>
  <si>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</si>
  <si>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</si>
  <si>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</si>
  <si>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</si>
  <si>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</si>
  <si>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</si>
  <si>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</si>
  <si>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</si>
  <si>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</si>
  <si>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</si>
  <si>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</si>
  <si>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</si>
  <si>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</si>
  <si>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</si>
  <si>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</si>
  <si>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</si>
  <si>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</si>
  <si>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</si>
  <si>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</si>
  <si>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</si>
  <si>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</si>
  <si>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</si>
  <si>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</si>
  <si>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</si>
  <si>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</si>
  <si>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</si>
  <si>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</si>
  <si>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</si>
  <si>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</si>
  <si>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</si>
  <si>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</si>
  <si>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</si>
  <si>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</si>
  <si>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</si>
  <si>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</si>
  <si>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</si>
  <si>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</si>
  <si>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</si>
  <si>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</si>
  <si>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</si>
  <si>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</si>
  <si>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</si>
  <si>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</si>
  <si>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</si>
  <si>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</si>
  <si>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</si>
  <si>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</si>
  <si>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</si>
  <si>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</si>
  <si>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</si>
  <si>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</si>
  <si>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</si>
  <si>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</si>
  <si>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</si>
  <si>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</si>
  <si>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</si>
  <si>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</si>
  <si>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</si>
  <si>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</si>
  <si>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</si>
  <si>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</si>
  <si>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</si>
  <si>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</si>
  <si>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</si>
  <si>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</si>
  <si>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</si>
  <si>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</si>
  <si>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</si>
  <si>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</si>
  <si>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</si>
  <si>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</si>
  <si>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</si>
  <si>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</si>
  <si>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</si>
  <si>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</si>
  <si>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</si>
  <si>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</si>
  <si>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</si>
  <si>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</si>
  <si>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</si>
  <si>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</si>
  <si>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</si>
  <si>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</si>
  <si>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</si>
  <si>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</si>
  <si>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</si>
  <si>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</si>
  <si>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</si>
  <si>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</si>
  <si>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</si>
  <si>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</si>
  <si>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</si>
  <si>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</si>
  <si>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</si>
  <si>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</si>
  <si>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</si>
  <si>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</si>
  <si>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</si>
  <si>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</si>
  <si>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</si>
  <si>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</si>
  <si>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</si>
  <si>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</si>
  <si>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</si>
  <si>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</si>
  <si>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</si>
  <si>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</si>
  <si>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</si>
  <si>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</si>
  <si>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</si>
  <si>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</si>
  <si>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</si>
  <si>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</si>
  <si>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</si>
  <si>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</si>
  <si>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</si>
  <si>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</si>
  <si>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</si>
  <si>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</si>
  <si>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</si>
  <si>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</si>
  <si>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</si>
  <si>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</si>
  <si>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</si>
  <si>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</si>
  <si>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</si>
  <si>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</si>
  <si>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</si>
  <si>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</si>
  <si>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</si>
  <si>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</si>
  <si>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</si>
  <si>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</si>
  <si>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</si>
  <si>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</si>
  <si>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</si>
  <si>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</si>
  <si>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</si>
  <si>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</si>
  <si>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</si>
  <si>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</si>
  <si>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</si>
  <si>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</si>
  <si>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</si>
  <si>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</si>
  <si>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</si>
  <si>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</si>
  <si>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</si>
  <si>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</si>
  <si>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</si>
  <si>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</si>
  <si>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</si>
  <si>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</si>
  <si>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</si>
  <si>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</si>
  <si>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</si>
  <si>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</si>
  <si>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</si>
  <si>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</si>
  <si>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</si>
  <si>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</si>
  <si>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</si>
  <si>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</si>
  <si>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</si>
  <si>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</si>
  <si>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</si>
  <si>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</si>
  <si>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</si>
  <si>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</si>
  <si>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</si>
  <si>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</si>
  <si>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</si>
  <si>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</si>
  <si>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</si>
  <si>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</si>
  <si>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</si>
  <si>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</si>
  <si>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</si>
  <si>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</si>
  <si>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</si>
  <si>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</si>
  <si>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</si>
  <si>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</si>
  <si>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</si>
  <si>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</si>
  <si>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</si>
  <si>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</si>
  <si>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</si>
  <si>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</si>
  <si>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</si>
  <si>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</si>
  <si>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</si>
  <si>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</si>
  <si>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</si>
  <si>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</si>
  <si>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</si>
  <si>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</si>
  <si>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</si>
  <si>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</si>
  <si>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</si>
  <si>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</si>
  <si>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</si>
  <si>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</si>
  <si>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</si>
  <si>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</si>
  <si>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</si>
  <si>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</si>
  <si>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</si>
  <si>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</si>
  <si>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</si>
  <si>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</si>
  <si>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</si>
  <si>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</si>
  <si>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</si>
  <si>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</si>
  <si>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</si>
  <si>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</si>
  <si>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</si>
  <si>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</si>
  <si>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</si>
  <si>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</si>
  <si>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</si>
  <si>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</si>
  <si>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</si>
  <si>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</si>
  <si>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</si>
  <si>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</si>
  <si>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</si>
  <si>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</si>
  <si>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</si>
  <si>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</si>
  <si>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</si>
  <si>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</si>
  <si>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</si>
  <si>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</si>
  <si>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</si>
  <si>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</si>
  <si>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</si>
  <si>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</si>
  <si>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</si>
  <si>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</si>
  <si>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</si>
  <si>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</si>
  <si>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</si>
  <si>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</si>
  <si>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</si>
  <si>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</si>
  <si>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</si>
  <si>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</si>
  <si>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</si>
  <si>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</si>
  <si>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</si>
  <si>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</si>
  <si>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</si>
  <si>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</si>
  <si>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</si>
  <si>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</si>
  <si>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</si>
  <si>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</si>
  <si>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</si>
  <si>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</si>
  <si>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</si>
  <si>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</si>
  <si>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</si>
  <si>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</si>
  <si>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</si>
  <si>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</si>
  <si>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</si>
  <si>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</si>
  <si>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</si>
  <si>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</si>
  <si>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</si>
  <si>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</si>
  <si>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</si>
  <si>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</si>
  <si>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</si>
  <si>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</si>
  <si>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</si>
  <si>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</si>
  <si>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</si>
  <si>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</si>
  <si>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</si>
  <si>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</si>
  <si>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</si>
  <si>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</si>
  <si>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</si>
  <si>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</si>
  <si>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</si>
  <si>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</si>
  <si>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</si>
  <si>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</si>
  <si>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</si>
  <si>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</si>
  <si>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</si>
  <si>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</si>
  <si>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</si>
  <si>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</si>
  <si>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</si>
  <si>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</si>
  <si>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</si>
  <si>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</si>
  <si>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</si>
  <si>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</si>
  <si>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</si>
  <si>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</si>
  <si>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</si>
  <si>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</si>
  <si>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</si>
  <si>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</si>
  <si>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</si>
  <si>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</si>
  <si>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</si>
  <si>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</si>
  <si>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</si>
  <si>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</si>
  <si>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</si>
  <si>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</si>
  <si>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</si>
  <si>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</si>
  <si>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</si>
  <si>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</si>
  <si>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</si>
  <si>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</si>
  <si>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</si>
  <si>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</si>
  <si>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</si>
  <si>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</si>
  <si>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</si>
  <si>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</si>
  <si>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</si>
  <si>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</si>
  <si>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</si>
  <si>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</si>
  <si>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</si>
  <si>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</si>
  <si>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</si>
  <si>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</si>
  <si>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</si>
  <si>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</si>
  <si>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</si>
  <si>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</si>
  <si>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</si>
  <si>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</si>
  <si>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</si>
  <si>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</si>
  <si>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</si>
  <si>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</si>
  <si>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</si>
  <si>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</si>
  <si>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</si>
  <si>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</si>
  <si>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</si>
  <si>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</si>
  <si>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</si>
  <si>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</si>
  <si>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</si>
  <si>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</si>
  <si>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</si>
  <si>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</si>
  <si>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</si>
  <si>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</si>
  <si>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</si>
  <si>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</si>
  <si>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</si>
  <si>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</si>
  <si>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</si>
  <si>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</si>
  <si>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</si>
  <si>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</si>
  <si>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</si>
  <si>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</si>
  <si>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</si>
  <si>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</si>
  <si>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</si>
  <si>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</si>
  <si>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</si>
  <si>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</si>
  <si>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</si>
  <si>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</si>
  <si>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</si>
  <si>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</si>
  <si>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</si>
  <si>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</si>
  <si>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</si>
  <si>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</si>
  <si>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</si>
  <si>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</si>
  <si>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</si>
  <si>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</si>
  <si>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</si>
  <si>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</si>
  <si>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</si>
  <si>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</si>
  <si>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</si>
  <si>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</si>
  <si>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</si>
  <si>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</si>
  <si>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</si>
  <si>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</si>
  <si>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</si>
  <si>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</si>
  <si>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</si>
  <si>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</si>
  <si>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</si>
  <si>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</si>
  <si>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</si>
  <si>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</si>
  <si>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</si>
  <si>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</si>
  <si>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</si>
  <si>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</si>
  <si>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</si>
  <si>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</si>
  <si>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</si>
  <si>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</si>
  <si>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</si>
  <si>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</si>
  <si>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</si>
  <si>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</si>
  <si>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</si>
  <si>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</si>
  <si>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</si>
  <si>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</si>
  <si>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</si>
  <si>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</si>
  <si>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</si>
  <si>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</si>
  <si>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</si>
  <si>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</si>
  <si>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</si>
  <si>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</si>
  <si>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</si>
  <si>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</si>
  <si>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</si>
  <si>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</si>
  <si>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</si>
  <si>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</si>
  <si>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</si>
  <si>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</si>
  <si>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</si>
  <si>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</si>
  <si>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</si>
  <si>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</si>
  <si>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</si>
  <si>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</si>
  <si>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</si>
  <si>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</si>
  <si>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</si>
  <si>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</si>
  <si>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</si>
  <si>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</si>
  <si>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</si>
  <si>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</si>
  <si>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</si>
  <si>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</si>
  <si>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</si>
  <si>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</si>
  <si>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</si>
  <si>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</si>
  <si>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</si>
  <si>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</si>
  <si>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</si>
  <si>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</si>
  <si>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</si>
  <si>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</si>
  <si>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</si>
  <si>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</si>
  <si>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</si>
  <si>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</si>
  <si>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</si>
  <si>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</si>
  <si>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</si>
  <si>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</si>
  <si>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</si>
  <si>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</si>
  <si>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</si>
  <si>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</si>
  <si>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</si>
  <si>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</si>
  <si>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</si>
  <si>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</si>
  <si>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</si>
  <si>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</si>
  <si>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</si>
  <si>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</si>
  <si>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</si>
  <si>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</si>
  <si>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</si>
  <si>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</si>
  <si>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</si>
  <si>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</si>
  <si>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</si>
  <si>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</si>
  <si>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</si>
  <si>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</si>
  <si>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</si>
  <si>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</si>
  <si>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</si>
  <si>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</si>
  <si>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</si>
  <si>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</si>
  <si>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</si>
  <si>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</si>
  <si>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</si>
  <si>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</si>
  <si>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</si>
  <si>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</si>
  <si>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</si>
  <si>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</si>
  <si>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</si>
  <si>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</si>
  <si>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</si>
  <si>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</si>
  <si>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</si>
  <si>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</si>
  <si>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</si>
  <si>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</si>
  <si>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</si>
  <si>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</si>
  <si>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</si>
  <si>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</si>
  <si>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</si>
  <si>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</si>
  <si>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</si>
  <si>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</si>
  <si>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</si>
  <si>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</si>
  <si>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</si>
  <si>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</si>
  <si>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</si>
  <si>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</si>
  <si>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</si>
  <si>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</si>
  <si>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</si>
  <si>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</si>
  <si>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</si>
  <si>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</si>
  <si>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</si>
  <si>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</si>
  <si>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</si>
  <si>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</si>
  <si>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</si>
  <si>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</si>
  <si>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</si>
  <si>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</si>
  <si>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</si>
  <si>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</si>
  <si>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</si>
  <si>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</si>
  <si>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</si>
  <si>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</si>
  <si>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</si>
  <si>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</si>
  <si>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</si>
  <si>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</si>
  <si>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</si>
  <si>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</si>
  <si>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</si>
  <si>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</si>
  <si>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</si>
  <si>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</si>
  <si>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</si>
  <si>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</si>
  <si>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</si>
  <si>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</si>
  <si>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</si>
  <si>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</si>
  <si>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</si>
  <si>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</si>
  <si>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</si>
  <si>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</si>
  <si>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</si>
  <si>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</si>
  <si>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</si>
  <si>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</si>
  <si>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</si>
  <si>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</si>
  <si>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</si>
  <si>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</si>
  <si>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</si>
  <si>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</si>
  <si>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</si>
  <si>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</si>
  <si>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</si>
  <si>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</si>
  <si>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</si>
  <si>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</si>
  <si>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</si>
  <si>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</si>
  <si>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</si>
  <si>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</si>
  <si>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</si>
  <si>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</si>
  <si>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</si>
  <si>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</si>
  <si>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</si>
  <si>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</si>
  <si>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</si>
  <si>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</si>
  <si>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</si>
  <si>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</si>
  <si>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</si>
  <si>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</si>
  <si>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</si>
  <si>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</si>
  <si>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</si>
  <si>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</si>
  <si>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</si>
  <si>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</si>
  <si>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</si>
  <si>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</si>
  <si>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</si>
  <si>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</si>
  <si>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</si>
  <si>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</si>
  <si>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</si>
  <si>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</si>
  <si>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</si>
  <si>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</si>
  <si>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</si>
  <si>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</si>
  <si>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</si>
  <si>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</si>
  <si>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</si>
  <si>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</si>
  <si>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</si>
  <si>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</si>
  <si>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</si>
  <si>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</si>
  <si>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</si>
  <si>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</si>
  <si>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</si>
  <si>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</si>
  <si>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</si>
  <si>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</si>
  <si>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</si>
  <si>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</si>
  <si>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</si>
  <si>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</si>
  <si>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</si>
  <si>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</si>
  <si>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</si>
  <si>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</si>
  <si>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</si>
  <si>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</si>
  <si>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</si>
  <si>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</si>
  <si>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</si>
  <si>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</si>
  <si>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</si>
  <si>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</si>
  <si>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</si>
  <si>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</si>
  <si>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</si>
  <si>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</si>
  <si>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</si>
  <si>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</si>
  <si>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</si>
  <si>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</si>
  <si>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</si>
  <si>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</si>
  <si>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</si>
  <si>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</si>
  <si>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</si>
  <si>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</si>
  <si>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</si>
  <si>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</si>
  <si>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</si>
  <si>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</si>
  <si>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</si>
  <si>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</si>
  <si>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</si>
  <si>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</si>
  <si>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</si>
  <si>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</si>
  <si>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</si>
  <si>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</si>
  <si>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</si>
  <si>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</si>
  <si>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</si>
  <si>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</si>
  <si>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</si>
  <si>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</si>
  <si>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</si>
  <si>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</si>
  <si>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</si>
  <si>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</si>
  <si>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</si>
  <si>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</si>
  <si>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</si>
  <si>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</si>
  <si>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</si>
  <si>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</si>
  <si>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</si>
  <si>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</si>
  <si>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</si>
  <si>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</si>
  <si>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</si>
  <si>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</si>
  <si>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</si>
  <si>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</si>
  <si>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</si>
  <si>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</si>
  <si>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</si>
  <si>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</si>
  <si>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</si>
  <si>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</si>
  <si>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</si>
  <si>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</si>
  <si>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</si>
  <si>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</si>
  <si>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</si>
  <si>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</si>
  <si>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</si>
  <si>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</si>
  <si>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</si>
  <si>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</si>
  <si>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</si>
  <si>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</si>
  <si>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</si>
  <si>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</si>
  <si>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</si>
  <si>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</si>
  <si>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</si>
  <si>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</si>
  <si>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</si>
  <si>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</si>
  <si>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</si>
  <si>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</si>
  <si>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</si>
  <si>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</si>
  <si>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</si>
  <si>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</si>
  <si>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</si>
  <si>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</si>
  <si>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</si>
  <si>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</si>
  <si>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</si>
  <si>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</si>
  <si>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</si>
  <si>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</si>
  <si>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</si>
  <si>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</si>
  <si>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</si>
  <si>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</si>
  <si>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</si>
  <si>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</si>
  <si>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</si>
  <si>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</si>
  <si>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</si>
  <si>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</si>
  <si>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</si>
  <si>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</si>
  <si>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</si>
  <si>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</si>
  <si>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</si>
  <si>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</si>
  <si>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</si>
  <si>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</si>
  <si>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</si>
  <si>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</si>
  <si>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</si>
  <si>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</si>
  <si>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</si>
  <si>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</si>
  <si>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</si>
  <si>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</si>
  <si>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</si>
  <si>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</si>
  <si>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</si>
  <si>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</si>
  <si>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</si>
  <si>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</si>
  <si>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</si>
  <si>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</si>
  <si>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</si>
  <si>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</si>
  <si>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</si>
  <si>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</si>
  <si>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</si>
  <si>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</si>
  <si>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</si>
  <si>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</si>
  <si>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</si>
  <si>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</si>
  <si>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</si>
  <si>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</si>
  <si>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</si>
  <si>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</si>
  <si>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</si>
  <si>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</si>
  <si>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</si>
  <si>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</si>
  <si>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</si>
  <si>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</si>
  <si>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</si>
  <si>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</si>
  <si>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</si>
  <si>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</si>
  <si>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</si>
  <si>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</si>
  <si>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</si>
  <si>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</si>
  <si>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</si>
  <si>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</si>
  <si>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</si>
  <si>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</si>
  <si>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</si>
  <si>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</si>
  <si>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</si>
  <si>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</si>
  <si>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</si>
  <si>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</si>
  <si>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</si>
  <si>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</si>
  <si>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</si>
  <si>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</si>
  <si>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</si>
  <si>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</si>
  <si>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</si>
  <si>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</si>
  <si>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</si>
  <si>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</si>
  <si>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</si>
  <si>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</si>
  <si>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</si>
  <si>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</si>
  <si>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</si>
  <si>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</si>
  <si>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</si>
  <si>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</si>
  <si>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</si>
  <si>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</si>
  <si>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</si>
  <si>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</si>
  <si>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</si>
  <si>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</si>
  <si>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</si>
  <si>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</si>
  <si>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</si>
  <si>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</si>
  <si>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</si>
  <si>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</si>
  <si>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</si>
  <si>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</si>
  <si>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</si>
  <si>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</si>
  <si>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</si>
  <si>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</si>
  <si>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</si>
  <si>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</si>
  <si>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</si>
  <si>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</si>
  <si>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</si>
  <si>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</si>
  <si>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</si>
  <si>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</si>
  <si>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</si>
  <si>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</si>
  <si>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</si>
  <si>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</si>
  <si>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</si>
  <si>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</si>
  <si>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</si>
  <si>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</si>
  <si>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</si>
  <si>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</si>
  <si>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</si>
  <si>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</si>
  <si>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</si>
  <si>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</si>
  <si>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</si>
  <si>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</si>
  <si>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</si>
  <si>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</si>
  <si>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</si>
  <si>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</si>
  <si>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</si>
  <si>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</si>
  <si>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</si>
  <si>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</si>
  <si>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</si>
  <si>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</si>
  <si>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</si>
  <si>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</si>
  <si>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</si>
  <si>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</si>
  <si>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</si>
  <si>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</si>
  <si>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</si>
  <si>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</si>
  <si>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</si>
  <si>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</si>
  <si>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</si>
  <si>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</si>
  <si>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</si>
  <si>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</si>
  <si>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</si>
  <si>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</si>
  <si>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</si>
  <si>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</si>
  <si>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</si>
  <si>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</si>
  <si>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</si>
  <si>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</si>
  <si>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</si>
  <si>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</si>
  <si>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</si>
  <si>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</si>
  <si>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</si>
  <si>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</si>
  <si>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</si>
  <si>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</si>
  <si>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</si>
  <si>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</si>
  <si>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</si>
  <si>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</si>
  <si>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</si>
  <si>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</si>
  <si>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</si>
  <si>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</si>
  <si>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</si>
  <si>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</si>
  <si>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</si>
  <si>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</si>
  <si>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</si>
  <si>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</si>
  <si>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</si>
  <si>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</si>
  <si>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</si>
  <si>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</si>
  <si>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</si>
  <si>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</si>
  <si>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</si>
  <si>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</si>
  <si>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</si>
  <si>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</si>
  <si>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</si>
  <si>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</si>
  <si>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</si>
  <si>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</si>
  <si>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</si>
  <si>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</si>
  <si>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</si>
  <si>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</si>
  <si>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</si>
  <si>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</si>
  <si>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</si>
  <si>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</si>
  <si>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</si>
  <si>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</si>
  <si>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</si>
  <si>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</si>
  <si>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</si>
  <si>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</si>
  <si>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</si>
  <si>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</si>
  <si>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</si>
  <si>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</si>
  <si>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</si>
  <si>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</si>
  <si>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</si>
  <si>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</si>
  <si>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</si>
  <si>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</si>
  <si>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</si>
  <si>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</si>
  <si>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</si>
  <si>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</si>
  <si>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</si>
  <si>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</si>
  <si>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</si>
  <si>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</si>
  <si>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</si>
  <si>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</si>
  <si>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</si>
  <si>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</si>
  <si>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</si>
  <si>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</si>
  <si>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</si>
  <si>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</si>
  <si>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</si>
  <si>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</si>
  <si>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</si>
  <si>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</si>
  <si>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</si>
  <si>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</si>
  <si>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</si>
  <si>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</si>
  <si>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</si>
  <si>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</si>
  <si>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</si>
  <si>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</si>
  <si>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</si>
  <si>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</si>
  <si>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</si>
  <si>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</si>
  <si>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</si>
  <si>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</si>
  <si>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</si>
  <si>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</si>
  <si>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</si>
  <si>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</si>
  <si>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</si>
  <si>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</si>
  <si>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</si>
  <si>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</si>
  <si>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</si>
  <si>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</si>
  <si>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</si>
  <si>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</si>
  <si>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</si>
  <si>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</si>
  <si>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</si>
  <si>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</si>
  <si>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</si>
  <si>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</si>
  <si>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</si>
  <si>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</si>
  <si>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</si>
  <si>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</si>
  <si>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</si>
  <si>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</si>
  <si>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</si>
  <si>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</si>
  <si>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</si>
  <si>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</si>
  <si>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</si>
  <si>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</si>
  <si>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</si>
  <si>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</si>
  <si>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</si>
  <si>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</si>
  <si>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</si>
  <si>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</si>
  <si>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</si>
  <si>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</si>
  <si>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</si>
  <si>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</si>
  <si>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</si>
  <si>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</si>
  <si>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</si>
  <si>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</si>
  <si>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</si>
  <si>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</si>
  <si>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</si>
  <si>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</si>
  <si>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</si>
  <si>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</si>
  <si>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</si>
  <si>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</si>
  <si>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</si>
  <si>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</si>
  <si>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</si>
  <si>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</si>
  <si>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</si>
  <si>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</si>
  <si>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</si>
  <si>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</si>
  <si>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</si>
  <si>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</si>
  <si>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</si>
  <si>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</si>
  <si>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</si>
  <si>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</si>
  <si>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</si>
  <si>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</si>
  <si>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</si>
  <si>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</si>
  <si>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</si>
  <si>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</si>
  <si>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</si>
  <si>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</si>
  <si>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</si>
  <si>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</si>
  <si>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</si>
  <si>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</si>
  <si>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</si>
  <si>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</si>
  <si>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</si>
  <si>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</si>
  <si>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</si>
  <si>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</si>
  <si>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</si>
  <si>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</si>
  <si>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</si>
  <si>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</si>
  <si>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</si>
  <si>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</si>
  <si>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</si>
  <si>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</si>
  <si>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</si>
  <si>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</si>
  <si>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</si>
  <si>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</si>
  <si>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</si>
  <si>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</si>
  <si>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</si>
  <si>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</si>
  <si>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</si>
  <si>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</si>
  <si>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</si>
  <si>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</si>
  <si>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</si>
  <si>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</si>
  <si>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</si>
  <si>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</si>
  <si>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</si>
  <si>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</si>
  <si>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</si>
  <si>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</si>
  <si>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</si>
  <si>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</si>
  <si>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</si>
  <si>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</si>
  <si>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</si>
  <si>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</si>
  <si>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</si>
  <si>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</si>
  <si>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</si>
  <si>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</si>
  <si>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</si>
  <si>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</si>
  <si>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</si>
  <si>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</si>
  <si>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</si>
  <si>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</si>
  <si>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</si>
  <si>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</si>
  <si>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</si>
  <si>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</si>
  <si>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</si>
  <si>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</si>
  <si>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</si>
  <si>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</si>
  <si>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</si>
  <si>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</si>
  <si>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</si>
  <si>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</si>
  <si>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</si>
  <si>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</si>
  <si>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</si>
  <si>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</si>
  <si>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</si>
  <si>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</si>
  <si>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</si>
  <si>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</si>
  <si>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</si>
  <si>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</si>
  <si>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</si>
  <si>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</si>
  <si>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</si>
  <si>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</si>
  <si>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</si>
  <si>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</si>
  <si>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</si>
  <si>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</si>
  <si>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</si>
  <si>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</si>
  <si>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</si>
  <si>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</si>
  <si>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</si>
  <si>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</si>
  <si>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</si>
  <si>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</si>
  <si>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</si>
  <si>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</si>
  <si>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</si>
  <si>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</si>
  <si>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</si>
  <si>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</si>
  <si>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</si>
  <si>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</si>
  <si>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</si>
  <si>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</si>
  <si>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</si>
  <si>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</si>
  <si>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</si>
  <si>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</si>
  <si>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</si>
  <si>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</si>
  <si>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</si>
  <si>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</si>
  <si>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</si>
  <si>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</si>
  <si>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</si>
  <si>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</si>
  <si>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</si>
  <si>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</si>
  <si>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</si>
  <si>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</si>
  <si>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</si>
  <si>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</si>
  <si>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</si>
  <si>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</si>
  <si>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</si>
  <si>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</si>
  <si>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</si>
  <si>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</si>
  <si>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</si>
  <si>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</si>
  <si>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</si>
  <si>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</si>
  <si>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</si>
  <si>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</si>
  <si>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</si>
  <si>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</si>
  <si>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</si>
  <si>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</si>
  <si>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</si>
  <si>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</si>
  <si>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</si>
  <si>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</si>
  <si>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</si>
  <si>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</si>
  <si>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</si>
  <si>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</si>
  <si>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</si>
  <si>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</si>
  <si>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</si>
  <si>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</si>
  <si>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</si>
  <si>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</si>
  <si>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</si>
  <si>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</si>
  <si>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</si>
  <si>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</si>
  <si>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</si>
  <si>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</si>
  <si>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</si>
  <si>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</si>
  <si>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</si>
  <si>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</si>
  <si>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</si>
  <si>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</si>
  <si>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</si>
  <si>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</si>
  <si>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</si>
  <si>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</si>
  <si>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</si>
  <si>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</si>
  <si>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</si>
  <si>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</si>
  <si>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</si>
  <si>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</si>
  <si>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</si>
  <si>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</si>
  <si>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</si>
  <si>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</si>
  <si>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</si>
  <si>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</si>
  <si>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</si>
  <si>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</si>
  <si>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</si>
  <si>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</si>
  <si>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</si>
  <si>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</si>
  <si>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</si>
  <si>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</si>
  <si>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</si>
  <si>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</si>
  <si>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</si>
  <si>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</si>
  <si>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</si>
  <si>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</si>
  <si>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</si>
  <si>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</si>
  <si>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</si>
  <si>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</si>
  <si>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</si>
  <si>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</si>
  <si>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</si>
  <si>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</si>
  <si>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</si>
  <si>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</si>
  <si>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</si>
  <si>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</si>
  <si>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</si>
  <si>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</si>
  <si>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</si>
  <si>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</si>
  <si>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</si>
  <si>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</si>
  <si>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</si>
  <si>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</si>
  <si>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</si>
  <si>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</si>
  <si>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</si>
  <si>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</si>
  <si>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</si>
  <si>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</si>
  <si>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</si>
  <si>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</si>
  <si>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</si>
  <si>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</si>
  <si>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</si>
  <si>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</si>
  <si>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</si>
  <si>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</si>
  <si>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</si>
  <si>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</si>
  <si>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</si>
  <si>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</si>
  <si>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</si>
  <si>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</si>
  <si>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</si>
  <si>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</si>
  <si>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</si>
  <si>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</si>
  <si>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</si>
  <si>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</si>
  <si>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</si>
  <si>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</si>
  <si>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</si>
  <si>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</si>
  <si>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</si>
  <si>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</si>
  <si>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</si>
  <si>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</si>
  <si>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</si>
  <si>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</si>
  <si>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</si>
  <si>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</si>
  <si>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</si>
  <si>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</si>
  <si>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</si>
  <si>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</si>
  <si>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</si>
  <si>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</si>
  <si>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</si>
  <si>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</si>
  <si>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</si>
  <si>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</si>
  <si>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</si>
  <si>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</si>
  <si>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</si>
  <si>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</si>
  <si>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</si>
  <si>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</si>
  <si>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</si>
  <si>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</si>
  <si>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</si>
  <si>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</si>
  <si>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</si>
  <si>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</si>
  <si>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</si>
  <si>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</si>
  <si>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</si>
  <si>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</si>
  <si>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</si>
  <si>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</si>
  <si>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</si>
  <si>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</si>
  <si>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</si>
  <si>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</si>
  <si>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</si>
  <si>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</si>
  <si>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</si>
  <si>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</si>
  <si>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</si>
  <si>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</si>
  <si>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</si>
  <si>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</si>
  <si>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</si>
  <si>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</si>
  <si>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</si>
  <si>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</si>
  <si>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</si>
  <si>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</si>
  <si>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</si>
  <si>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</si>
  <si>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</si>
  <si>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</si>
  <si>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</si>
  <si>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</si>
  <si>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</si>
  <si>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</si>
  <si>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</si>
  <si>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</si>
  <si>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</si>
  <si>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</si>
  <si>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</si>
  <si>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</si>
  <si>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</si>
  <si>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</si>
  <si>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</si>
  <si>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</si>
  <si>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</si>
  <si>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</si>
  <si>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</si>
  <si>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</si>
  <si>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</si>
  <si>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</si>
  <si>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</si>
  <si>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</si>
  <si>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</si>
  <si>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</si>
  <si>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</si>
  <si>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</si>
  <si>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</si>
  <si>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</si>
  <si>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</si>
  <si>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</si>
  <si>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</si>
  <si>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</si>
  <si>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</si>
  <si>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</si>
  <si>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</si>
  <si>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</si>
  <si>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</si>
  <si>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</si>
  <si>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</si>
  <si>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</si>
  <si>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</si>
  <si>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</si>
  <si>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</si>
  <si>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</si>
  <si>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</si>
  <si>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</si>
  <si>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</si>
  <si>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</si>
  <si>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</si>
  <si>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</si>
  <si>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</si>
  <si>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</si>
  <si>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</si>
  <si>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</si>
  <si>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</si>
  <si>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</si>
  <si>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</si>
  <si>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</si>
  <si>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</si>
  <si>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</si>
  <si>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</si>
  <si>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</si>
  <si>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</si>
  <si>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</si>
  <si>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</si>
  <si>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</si>
  <si>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</si>
  <si>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</si>
  <si>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</si>
  <si>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</si>
  <si>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</si>
  <si>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</si>
  <si>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</si>
  <si>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</si>
  <si>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</si>
  <si>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</si>
  <si>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</si>
  <si>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</si>
  <si>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</si>
  <si>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</si>
  <si>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</si>
  <si>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</si>
  <si>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</si>
  <si>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</si>
  <si>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</si>
  <si>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</si>
  <si>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</si>
  <si>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</si>
  <si>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</si>
  <si>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</si>
  <si>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</si>
  <si>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</si>
  <si>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</si>
  <si>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</si>
  <si>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</si>
  <si>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</si>
  <si>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</si>
  <si>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</si>
  <si>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</si>
  <si>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</si>
  <si>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</si>
  <si>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</si>
  <si>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</si>
  <si>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</si>
  <si>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</si>
  <si>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</si>
  <si>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</si>
  <si>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</si>
  <si>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</si>
  <si>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</si>
  <si>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</si>
  <si>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</si>
  <si>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</si>
  <si>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</si>
  <si>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</si>
  <si>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</si>
  <si>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</si>
  <si>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</si>
  <si>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</si>
  <si>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</si>
  <si>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</si>
  <si>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</si>
  <si>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</si>
  <si>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</si>
  <si>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</si>
  <si>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</si>
  <si>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</si>
  <si>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</si>
  <si>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</si>
  <si>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</si>
  <si>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</si>
  <si>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</si>
  <si>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</si>
  <si>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</si>
  <si>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</si>
  <si>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</si>
  <si>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</si>
  <si>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</si>
  <si>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</si>
  <si>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</si>
  <si>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</si>
  <si>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</si>
  <si>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</si>
  <si>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</si>
  <si>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</si>
  <si>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</si>
  <si>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</si>
  <si>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</si>
  <si>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</si>
  <si>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</si>
  <si>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</si>
  <si>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</si>
  <si>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</si>
  <si>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</si>
  <si>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</si>
  <si>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</si>
  <si>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</si>
  <si>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</si>
  <si>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</si>
  <si>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</si>
  <si>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</si>
  <si>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</si>
  <si>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</si>
  <si>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</si>
  <si>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</si>
  <si>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</si>
  <si>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</si>
  <si>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</si>
  <si>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</si>
  <si>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</si>
  <si>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</si>
  <si>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</si>
  <si>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</si>
  <si>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</si>
  <si>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</si>
  <si>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</si>
  <si>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</si>
  <si>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</si>
  <si>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</si>
  <si>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</si>
  <si>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</si>
  <si>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</si>
  <si>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</si>
  <si>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</si>
  <si>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</si>
  <si>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</si>
  <si>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</si>
  <si>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</si>
  <si>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</si>
  <si>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</si>
  <si>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</si>
  <si>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</si>
  <si>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</si>
  <si>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</si>
  <si>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</si>
  <si>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</si>
  <si>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</si>
  <si>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</si>
  <si>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</si>
  <si>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</si>
  <si>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</si>
  <si>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</si>
  <si>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</si>
  <si>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</si>
  <si>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</si>
  <si>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</si>
  <si>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</si>
  <si>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</si>
  <si>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</si>
  <si>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</si>
  <si>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</si>
  <si>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</si>
  <si>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</si>
  <si>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</si>
  <si>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</si>
  <si>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</si>
  <si>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</si>
  <si>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</si>
  <si>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</si>
  <si>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</si>
  <si>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</si>
  <si>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</si>
  <si>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</si>
  <si>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</si>
  <si>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</si>
  <si>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</si>
  <si>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</si>
  <si>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</si>
  <si>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</si>
  <si>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</si>
  <si>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</si>
  <si>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</si>
  <si>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</si>
  <si>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</si>
  <si>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</si>
  <si>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</si>
  <si>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</si>
  <si>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</si>
  <si>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</si>
  <si>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</si>
  <si>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</si>
  <si>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</si>
  <si>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</si>
  <si>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</si>
  <si>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</si>
  <si>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</si>
  <si>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</si>
  <si>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</si>
  <si>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</si>
  <si>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</si>
  <si>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</si>
  <si>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</si>
  <si>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</si>
  <si>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</si>
  <si>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</si>
  <si>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</si>
  <si>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</si>
  <si>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</si>
  <si>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</si>
  <si>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</si>
  <si>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</si>
  <si>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</si>
  <si>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</si>
  <si>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</si>
  <si>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</si>
  <si>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</si>
  <si>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</si>
  <si>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</si>
  <si>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</si>
  <si>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</si>
  <si>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</si>
  <si>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</si>
  <si>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</si>
  <si>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</si>
  <si>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</si>
  <si>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</si>
  <si>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</si>
  <si>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</si>
  <si>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</si>
  <si>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</si>
  <si>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</si>
  <si>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</si>
  <si>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</si>
  <si>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</si>
  <si>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</si>
  <si>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</si>
  <si>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</si>
  <si>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</si>
  <si>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</si>
  <si>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</si>
  <si>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</si>
  <si>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</si>
  <si>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</si>
  <si>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</si>
  <si>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</si>
  <si>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</si>
  <si>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</si>
  <si>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</si>
  <si>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</si>
  <si>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</si>
  <si>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</si>
  <si>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</si>
  <si>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</si>
  <si>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</si>
  <si>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</si>
  <si>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</si>
  <si>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</si>
  <si>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</si>
  <si>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</si>
  <si>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</si>
  <si>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</si>
  <si>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</si>
  <si>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</si>
  <si>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</si>
  <si>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</si>
  <si>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</si>
  <si>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</si>
  <si>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</si>
  <si>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</si>
  <si>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</si>
  <si>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</si>
  <si>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</si>
  <si>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</si>
  <si>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</si>
  <si>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</si>
  <si>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</si>
  <si>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</si>
  <si>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</si>
  <si>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</si>
  <si>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</si>
  <si>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</si>
  <si>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</si>
  <si>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</si>
  <si>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</si>
  <si>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</si>
  <si>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</si>
  <si>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</si>
  <si>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</si>
  <si>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</si>
  <si>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</si>
  <si>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</si>
  <si>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</si>
  <si>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</si>
  <si>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</si>
  <si>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</si>
  <si>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</si>
  <si>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</si>
  <si>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</si>
  <si>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</si>
  <si>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</si>
  <si>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</si>
  <si>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</si>
  <si>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</si>
  <si>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</si>
  <si>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</si>
  <si>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</si>
  <si>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</si>
  <si>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</si>
  <si>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</si>
  <si>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</si>
  <si>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</si>
  <si>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</si>
  <si>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</si>
  <si>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</si>
  <si>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</si>
  <si>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</si>
  <si>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</si>
  <si>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</si>
  <si>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</si>
  <si>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</si>
  <si>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</si>
  <si>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</si>
  <si>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</si>
  <si>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</si>
  <si>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</si>
  <si>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</si>
  <si>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</si>
  <si>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</si>
  <si>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</si>
  <si>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</si>
  <si>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</si>
  <si>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</si>
  <si>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</si>
  <si>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</si>
  <si>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</si>
  <si>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</si>
  <si>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</si>
  <si>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</si>
  <si>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</si>
  <si>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</si>
  <si>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</si>
  <si>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</si>
  <si>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</si>
  <si>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</si>
  <si>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</si>
  <si>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</si>
  <si>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</si>
  <si>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</si>
  <si>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</si>
  <si>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</si>
  <si>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</si>
  <si>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</si>
  <si>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</si>
  <si>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</si>
  <si>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</si>
  <si>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</si>
  <si>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</si>
  <si>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</si>
  <si>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</si>
  <si>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</si>
  <si>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</si>
  <si>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</si>
  <si>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</si>
  <si>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</si>
  <si>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</si>
  <si>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</si>
  <si>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</si>
  <si>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</si>
  <si>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</si>
  <si>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</si>
  <si>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</si>
  <si>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</si>
  <si>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</si>
  <si>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</si>
  <si>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</si>
  <si>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</si>
  <si>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</si>
  <si>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</si>
  <si>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</si>
  <si>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</si>
  <si>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</si>
  <si>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</si>
  <si>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</si>
  <si>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</si>
  <si>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</si>
  <si>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</si>
  <si>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</si>
  <si>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</si>
  <si>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</si>
  <si>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</si>
  <si>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</si>
  <si>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</si>
  <si>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</si>
  <si>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</si>
  <si>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</si>
  <si>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</si>
  <si>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</si>
  <si>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</si>
  <si>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</si>
  <si>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</si>
  <si>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</si>
  <si>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</si>
  <si>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</si>
  <si>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</si>
  <si>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</si>
  <si>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</si>
  <si>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</si>
  <si>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</si>
  <si>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</si>
  <si>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</si>
  <si>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</si>
  <si>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</si>
  <si>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</si>
  <si>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</si>
  <si>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</si>
  <si>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</si>
  <si>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</si>
  <si>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</si>
  <si>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</si>
  <si>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</si>
  <si>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</si>
  <si>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</si>
  <si>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</si>
  <si>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</si>
  <si>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</si>
  <si>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</si>
  <si>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</si>
  <si>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</si>
  <si>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</si>
  <si>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</si>
  <si>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</si>
  <si>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</si>
  <si>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</si>
  <si>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</si>
  <si>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</si>
  <si>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</si>
  <si>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</si>
  <si>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</si>
  <si>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</si>
  <si>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</si>
  <si>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</si>
  <si>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</si>
  <si>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</si>
  <si>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</si>
  <si>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</si>
  <si>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</si>
  <si>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</si>
  <si>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</si>
  <si>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</si>
  <si>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</si>
  <si>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</si>
  <si>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</si>
  <si>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</si>
  <si>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</si>
  <si>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</si>
  <si>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</si>
  <si>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</si>
  <si>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</si>
  <si>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</si>
  <si>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</si>
  <si>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</si>
  <si>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</si>
  <si>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</si>
  <si>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</si>
  <si>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</si>
  <si>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</si>
  <si>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</si>
  <si>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</si>
  <si>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</si>
  <si>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</si>
  <si>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</si>
  <si>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</si>
  <si>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</si>
  <si>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</si>
  <si>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</si>
  <si>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</si>
  <si>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</si>
  <si>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</si>
  <si>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</si>
  <si>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</si>
  <si>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</si>
  <si>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</si>
  <si>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</si>
  <si>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</si>
  <si>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</si>
  <si>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</si>
  <si>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</si>
  <si>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</si>
  <si>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</si>
  <si>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</si>
  <si>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</si>
  <si>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</si>
  <si>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</si>
  <si>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</si>
  <si>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</si>
  <si>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</si>
  <si>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</si>
  <si>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</si>
  <si>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</si>
  <si>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</si>
  <si>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</si>
  <si>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</si>
  <si>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</si>
  <si>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</si>
  <si>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</si>
  <si>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</si>
  <si>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</si>
  <si>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</si>
  <si>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</si>
  <si>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</si>
  <si>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</si>
  <si>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</si>
  <si>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</si>
  <si>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</si>
  <si>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</si>
  <si>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</si>
  <si>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</si>
  <si>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</si>
  <si>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</si>
  <si>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</si>
  <si>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</si>
  <si>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</si>
  <si>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</si>
  <si>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</si>
  <si>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</si>
  <si>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</si>
  <si>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</si>
  <si>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</si>
  <si>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</si>
  <si>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</si>
  <si>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</si>
  <si>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</si>
  <si>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</si>
  <si>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</si>
  <si>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</si>
  <si>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</si>
  <si>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</si>
  <si>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</si>
  <si>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</si>
  <si>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</si>
  <si>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</si>
  <si>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</si>
  <si>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</si>
  <si>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</si>
  <si>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</si>
  <si>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</si>
  <si>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</si>
  <si>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</si>
  <si>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</si>
  <si>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</si>
  <si>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</si>
  <si>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</si>
  <si>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</si>
  <si>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</si>
  <si>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</si>
  <si>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</si>
  <si>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</si>
  <si>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</si>
  <si>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</si>
  <si>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</si>
  <si>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</si>
  <si>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</si>
  <si>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</si>
  <si>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</si>
  <si>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</si>
  <si>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</si>
  <si>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</si>
  <si>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</si>
  <si>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</si>
  <si>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</si>
  <si>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</si>
  <si>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</si>
  <si>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</si>
  <si>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</si>
  <si>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</si>
  <si>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</si>
  <si>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</si>
  <si>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</si>
  <si>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</si>
  <si>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</si>
  <si>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</si>
  <si>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</si>
  <si>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</si>
  <si>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</si>
  <si>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</si>
  <si>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</si>
  <si>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</si>
  <si>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</si>
  <si>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</si>
  <si>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</si>
  <si>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</si>
  <si>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</si>
  <si>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</si>
  <si>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</si>
  <si>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</si>
  <si>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</si>
  <si>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</si>
  <si>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</si>
  <si>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</si>
  <si>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</si>
  <si>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</si>
  <si>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</si>
  <si>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</si>
  <si>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</si>
  <si>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</si>
  <si>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</si>
  <si>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</si>
  <si>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</si>
  <si>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</si>
  <si>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</si>
  <si>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</si>
  <si>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</si>
  <si>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</si>
  <si>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</si>
  <si>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</si>
  <si>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</si>
  <si>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</si>
  <si>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</si>
  <si>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</si>
  <si>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</si>
  <si>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</si>
  <si>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</si>
  <si>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</si>
  <si>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</si>
  <si>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</si>
  <si>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</si>
  <si>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</si>
  <si>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</si>
  <si>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</si>
  <si>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</si>
  <si>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</si>
  <si>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</si>
  <si>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</si>
  <si>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</si>
  <si>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</si>
  <si>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</si>
  <si>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</si>
  <si>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</si>
  <si>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</si>
  <si>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</si>
  <si>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</si>
  <si>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</si>
  <si>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</si>
  <si>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</si>
  <si>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</si>
  <si>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</si>
  <si>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</si>
  <si>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</si>
  <si>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</si>
  <si>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</si>
  <si>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</si>
  <si>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</si>
  <si>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</si>
  <si>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</si>
  <si>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</si>
  <si>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</si>
  <si>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</si>
  <si>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</si>
  <si>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</si>
  <si>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</si>
  <si>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</si>
  <si>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</si>
  <si>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</si>
  <si>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</si>
  <si>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</si>
  <si>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</si>
  <si>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</si>
  <si>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</si>
  <si>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</si>
  <si>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</si>
  <si>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</si>
  <si>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</si>
  <si>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</si>
  <si>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</si>
  <si>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</si>
  <si>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</si>
  <si>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</si>
  <si>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</si>
  <si>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</si>
  <si>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</si>
  <si>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</si>
  <si>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</si>
  <si>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</si>
  <si>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</si>
  <si>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</si>
  <si>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</si>
  <si>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</si>
  <si>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</si>
  <si>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</si>
  <si>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</si>
  <si>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</si>
  <si>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</si>
  <si>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</si>
  <si>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</si>
  <si>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</si>
  <si>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</si>
  <si>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</si>
  <si>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</si>
  <si>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</si>
  <si>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</si>
  <si>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</si>
  <si>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</si>
  <si>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</si>
  <si>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</si>
  <si>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</si>
  <si>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</si>
  <si>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</si>
  <si>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</si>
  <si>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</si>
  <si>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</si>
  <si>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</si>
  <si>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</si>
  <si>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</si>
  <si>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</si>
  <si>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</si>
  <si>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</si>
  <si>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</si>
  <si>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</si>
  <si>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</si>
  <si>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</si>
  <si>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</si>
  <si>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</si>
  <si>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</si>
  <si>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</si>
  <si>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</si>
  <si>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</si>
  <si>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</si>
  <si>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</si>
  <si>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</si>
  <si>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</si>
  <si>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</si>
  <si>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</si>
  <si>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</si>
  <si>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</si>
  <si>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</si>
  <si>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</si>
  <si>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</si>
  <si>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</si>
  <si>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</si>
  <si>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</si>
  <si>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</si>
  <si>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</si>
  <si>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</si>
  <si>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</si>
  <si>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</si>
  <si>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</si>
  <si>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</si>
  <si>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</si>
  <si>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</si>
  <si>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</si>
  <si>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</si>
  <si>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</si>
  <si>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</si>
  <si>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</si>
  <si>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</si>
  <si>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</si>
  <si>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</si>
  <si>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</si>
  <si>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</si>
  <si>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</si>
  <si>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</si>
  <si>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</si>
  <si>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</si>
  <si>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</si>
  <si>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</si>
  <si>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</si>
  <si>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</si>
  <si>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</si>
  <si>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</si>
  <si>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</si>
  <si>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</si>
  <si>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</si>
  <si>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</si>
  <si>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</si>
  <si>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</si>
  <si>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</si>
  <si>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</si>
  <si>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</si>
  <si>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</si>
  <si>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</si>
  <si>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</si>
  <si>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</si>
  <si>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</si>
  <si>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</si>
  <si>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</si>
  <si>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</si>
  <si>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</si>
  <si>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</si>
  <si>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</si>
  <si>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</si>
  <si>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</si>
  <si>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</si>
  <si>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</si>
  <si>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</si>
  <si>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</si>
  <si>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</si>
  <si>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</si>
  <si>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</si>
  <si>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</si>
  <si>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</si>
  <si>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</si>
  <si>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</si>
  <si>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</si>
  <si>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</si>
  <si>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</si>
  <si>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</si>
  <si>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</si>
  <si>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</si>
  <si>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</si>
  <si>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</si>
  <si>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</si>
  <si>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</si>
  <si>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</si>
  <si>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</si>
  <si>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</si>
  <si>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</si>
  <si>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</si>
  <si>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</si>
  <si>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</si>
  <si>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</si>
  <si>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</si>
  <si>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</si>
  <si>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</si>
  <si>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</si>
  <si>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</si>
  <si>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</si>
  <si>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</si>
  <si>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</si>
  <si>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</si>
  <si>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</si>
  <si>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</si>
  <si>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</si>
  <si>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</si>
  <si>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</si>
  <si>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</si>
  <si>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</si>
  <si>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</si>
  <si>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</si>
  <si>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</si>
  <si>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</si>
  <si>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</si>
  <si>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</si>
  <si>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</si>
  <si>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</si>
  <si>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</si>
  <si>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</si>
  <si>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</si>
  <si>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</si>
  <si>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</si>
  <si>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</si>
  <si>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</si>
  <si>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</si>
  <si>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</si>
  <si>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</si>
  <si>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</si>
  <si>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</si>
  <si>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</si>
  <si>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</si>
  <si>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</si>
  <si>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</si>
  <si>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</si>
  <si>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</si>
  <si>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</si>
  <si>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</si>
  <si>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</si>
  <si>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</si>
  <si>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</si>
  <si>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</si>
  <si>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</si>
  <si>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</si>
  <si>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</si>
  <si>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</si>
  <si>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</si>
  <si>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</si>
  <si>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</si>
  <si>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</si>
  <si>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</si>
  <si>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</si>
  <si>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</si>
  <si>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</si>
  <si>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</si>
  <si>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</si>
  <si>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</si>
  <si>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</si>
  <si>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</si>
  <si>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</si>
  <si>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</si>
  <si>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</si>
  <si>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</si>
  <si>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</si>
  <si>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</si>
  <si>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</si>
  <si>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</si>
  <si>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</si>
  <si>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</si>
  <si>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</si>
  <si>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</si>
  <si>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</si>
  <si>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</si>
  <si>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</si>
  <si>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</si>
  <si>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</si>
  <si>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</si>
  <si>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</si>
  <si>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</si>
  <si>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</si>
  <si>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</si>
  <si>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</si>
  <si>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</si>
  <si>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</si>
  <si>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</si>
  <si>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</si>
  <si>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</si>
  <si>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</si>
  <si>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</si>
  <si>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</si>
  <si>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</si>
  <si>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</si>
  <si>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</si>
  <si>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</si>
  <si>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</si>
  <si>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</si>
  <si>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</si>
  <si>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</si>
  <si>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</si>
  <si>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</si>
  <si>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</si>
  <si>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</si>
  <si>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</si>
  <si>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</si>
  <si>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</si>
  <si>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</si>
  <si>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</si>
  <si>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</si>
  <si>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</si>
  <si>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</si>
  <si>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</si>
  <si>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</si>
  <si>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</si>
  <si>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</si>
  <si>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</si>
  <si>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</si>
  <si>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</si>
  <si>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</si>
  <si>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</si>
  <si>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</si>
  <si>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</si>
  <si>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</si>
  <si>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</si>
  <si>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</si>
  <si>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</si>
  <si>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</si>
  <si>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</si>
  <si>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</si>
  <si>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</si>
  <si>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</si>
  <si>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</si>
  <si>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</si>
  <si>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</si>
  <si>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</si>
  <si>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</si>
  <si>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</si>
  <si>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</si>
  <si>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</si>
  <si>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</si>
  <si>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</si>
  <si>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</si>
  <si>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</si>
  <si>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</si>
  <si>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</si>
  <si>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</si>
  <si>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</si>
  <si>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</si>
  <si>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</si>
  <si>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</si>
  <si>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</si>
  <si>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</si>
  <si>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</si>
  <si>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</si>
  <si>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</si>
  <si>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</si>
  <si>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</si>
  <si>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</si>
  <si>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</si>
  <si>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</si>
  <si>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</si>
  <si>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</si>
  <si>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</si>
  <si>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</si>
  <si>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</si>
  <si>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</si>
  <si>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</si>
  <si>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</si>
  <si>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</si>
  <si>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</si>
  <si>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</si>
  <si>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</si>
  <si>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</si>
  <si>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</si>
  <si>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</si>
  <si>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</si>
  <si>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</si>
  <si>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</si>
  <si>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</si>
  <si>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</si>
  <si>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</si>
  <si>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</si>
  <si>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</si>
  <si>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</si>
  <si>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</si>
  <si>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</si>
  <si>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</si>
  <si>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</si>
  <si>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</si>
  <si>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</si>
  <si>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</si>
  <si>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</si>
  <si>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</si>
  <si>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</si>
  <si>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</si>
  <si>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</si>
  <si>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</si>
  <si>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</si>
  <si>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</si>
  <si>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</si>
  <si>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</si>
  <si>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</si>
  <si>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</si>
  <si>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</si>
  <si>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</si>
  <si>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</si>
  <si>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</si>
  <si>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</si>
  <si>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</si>
  <si>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</si>
  <si>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</si>
  <si>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</si>
  <si>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</si>
  <si>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</si>
  <si>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</si>
  <si>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</si>
  <si>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</si>
  <si>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</si>
  <si>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</si>
  <si>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</si>
  <si>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</si>
  <si>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</si>
  <si>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</si>
  <si>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</si>
  <si>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</si>
  <si>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</si>
  <si>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</si>
  <si>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</si>
  <si>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</si>
  <si>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</si>
  <si>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</si>
  <si>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</si>
  <si>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</si>
  <si>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</si>
  <si>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</si>
  <si>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</si>
  <si>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</si>
  <si>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</si>
  <si>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</si>
  <si>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</si>
  <si>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</si>
  <si>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</si>
  <si>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</si>
  <si>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</si>
  <si>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</si>
  <si>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</si>
  <si>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</si>
  <si>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</si>
  <si>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</si>
  <si>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</si>
  <si>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</si>
  <si>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</si>
  <si>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</si>
  <si>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</si>
  <si>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</si>
  <si>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</si>
  <si>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</si>
  <si>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</si>
  <si>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</si>
  <si>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</si>
  <si>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</si>
  <si>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</si>
  <si>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</si>
  <si>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</si>
  <si>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</si>
  <si>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</si>
  <si>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</si>
  <si>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</si>
  <si>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</si>
  <si>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</si>
  <si>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</si>
  <si>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</si>
  <si>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</si>
  <si>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</si>
  <si>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</si>
  <si>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</si>
  <si>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</si>
  <si>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</si>
  <si>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</si>
  <si>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</si>
  <si>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</si>
  <si>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</si>
  <si>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</si>
  <si>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</si>
  <si>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</si>
  <si>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</si>
  <si>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</si>
  <si>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</si>
  <si>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</si>
  <si>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</si>
  <si>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</si>
  <si>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</si>
  <si>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</si>
  <si>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</si>
  <si>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</si>
  <si>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</si>
  <si>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</si>
  <si>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</si>
  <si>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</si>
  <si>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</si>
  <si>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</si>
  <si>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</si>
  <si>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</si>
  <si>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</si>
  <si>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</si>
  <si>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</si>
  <si>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</si>
  <si>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</si>
  <si>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</si>
  <si>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</si>
  <si>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</si>
  <si>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</si>
  <si>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</si>
  <si>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</si>
  <si>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</si>
  <si>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</si>
  <si>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</si>
  <si>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</si>
  <si>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</si>
  <si>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</si>
  <si>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</si>
  <si>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</si>
  <si>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</si>
  <si>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</si>
  <si>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</si>
  <si>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</si>
  <si>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</si>
  <si>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</si>
  <si>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</si>
  <si>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</si>
  <si>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</si>
  <si>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</si>
  <si>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</si>
  <si>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</si>
  <si>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</si>
  <si>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</si>
  <si>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</si>
  <si>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</si>
  <si>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</si>
  <si>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</si>
  <si>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</si>
  <si>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</si>
  <si>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</si>
  <si>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</si>
  <si>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</si>
  <si>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</si>
  <si>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</si>
  <si>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</si>
  <si>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</si>
  <si>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</si>
  <si>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</si>
  <si>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</si>
  <si>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</si>
  <si>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</si>
  <si>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</si>
  <si>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</si>
  <si>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</si>
  <si>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</si>
  <si>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</si>
  <si>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</si>
  <si>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</si>
  <si>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</si>
  <si>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</si>
  <si>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</si>
  <si>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</si>
  <si>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</si>
  <si>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</si>
  <si>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</si>
  <si>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</si>
  <si>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</si>
  <si>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</si>
  <si>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</si>
  <si>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</si>
  <si>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</si>
  <si>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</si>
  <si>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</si>
  <si>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</si>
  <si>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</si>
  <si>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</si>
  <si>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</si>
  <si>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</si>
  <si>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</si>
  <si>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</si>
  <si>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</si>
  <si>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</si>
  <si>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</si>
  <si>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</si>
  <si>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</si>
  <si>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</si>
  <si>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</si>
  <si>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</si>
  <si>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</si>
  <si>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</si>
  <si>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</si>
  <si>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</si>
  <si>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</si>
  <si>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</si>
  <si>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</si>
  <si>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</si>
  <si>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</si>
  <si>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</si>
  <si>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</si>
  <si>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</si>
  <si>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</si>
  <si>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</si>
  <si>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</si>
  <si>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</si>
  <si>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</si>
  <si>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</si>
  <si>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</si>
  <si>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</si>
  <si>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</si>
  <si>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</si>
  <si>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</si>
  <si>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</si>
  <si>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</si>
  <si>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</si>
  <si>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</si>
  <si>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</si>
  <si>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</si>
  <si>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</si>
  <si>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</si>
  <si>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</si>
  <si>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</si>
  <si>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</si>
  <si>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</si>
  <si>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</si>
  <si>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</si>
  <si>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</si>
  <si>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</si>
  <si>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</si>
  <si>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</si>
  <si>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</si>
  <si>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</si>
  <si>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</si>
  <si>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</si>
  <si>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</si>
  <si>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</si>
  <si>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</si>
  <si>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</si>
  <si>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</si>
  <si>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</si>
  <si>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</si>
  <si>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</si>
  <si>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</si>
  <si>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</si>
  <si>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</si>
  <si>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</si>
  <si>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</si>
  <si>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</si>
  <si>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</si>
  <si>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</si>
  <si>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</si>
  <si>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</si>
  <si>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</si>
  <si>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</si>
  <si>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</si>
  <si>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</si>
  <si>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</si>
  <si>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</si>
  <si>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</si>
  <si>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</si>
  <si>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</si>
  <si>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</si>
  <si>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</si>
  <si>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</si>
  <si>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</si>
  <si>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</si>
  <si>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</si>
  <si>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</si>
  <si>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</si>
  <si>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</si>
  <si>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</si>
  <si>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</si>
  <si>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</si>
  <si>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</si>
  <si>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</si>
  <si>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</si>
  <si>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</si>
  <si>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</si>
  <si>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</si>
  <si>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</si>
  <si>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</si>
  <si>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</si>
  <si>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</si>
  <si>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</si>
  <si>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</si>
  <si>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</si>
  <si>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</si>
  <si>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</si>
  <si>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</si>
  <si>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</si>
  <si>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</si>
  <si>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</si>
  <si>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</si>
  <si>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</si>
  <si>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</si>
  <si>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</si>
  <si>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</si>
  <si>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</si>
  <si>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</si>
  <si>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</si>
  <si>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</si>
  <si>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</si>
  <si>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</si>
  <si>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</si>
  <si>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</si>
  <si>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</si>
  <si>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</si>
  <si>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</si>
  <si>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</si>
  <si>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</si>
  <si>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</si>
  <si>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</si>
  <si>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</si>
  <si>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</si>
  <si>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</si>
  <si>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</si>
  <si>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</si>
  <si>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</si>
  <si>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</si>
  <si>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</si>
  <si>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</si>
  <si>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</si>
  <si>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</si>
  <si>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</si>
  <si>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</si>
  <si>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</si>
  <si>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</si>
  <si>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</si>
  <si>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</si>
  <si>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</si>
  <si>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</si>
  <si>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</si>
  <si>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</si>
  <si>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</si>
  <si>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</si>
  <si>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</si>
  <si>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</si>
  <si>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</si>
  <si>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</si>
  <si>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</si>
  <si>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</si>
  <si>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</si>
  <si>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</si>
  <si>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</si>
  <si>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</si>
  <si>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</si>
  <si>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</si>
  <si>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</si>
  <si>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</si>
  <si>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</si>
  <si>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</si>
  <si>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</si>
  <si>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</si>
  <si>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</si>
  <si>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</si>
  <si>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</si>
  <si>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</si>
  <si>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</si>
  <si>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</si>
  <si>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</si>
  <si>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</si>
  <si>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</si>
  <si>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</si>
  <si>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</si>
  <si>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</si>
  <si>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</si>
  <si>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</si>
  <si>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</si>
  <si>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</si>
  <si>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</si>
  <si>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</si>
  <si>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</si>
  <si>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</si>
  <si>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</si>
  <si>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</si>
  <si>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</si>
  <si>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</si>
  <si>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</si>
  <si>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</si>
  <si>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</si>
  <si>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</si>
  <si>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</si>
  <si>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</si>
  <si>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</si>
  <si>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</si>
  <si>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</si>
  <si>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</si>
  <si>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</si>
  <si>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</si>
  <si>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</si>
  <si>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</si>
  <si>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</si>
  <si>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</si>
  <si>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</si>
  <si>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</si>
  <si>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</si>
  <si>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</si>
  <si>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</si>
  <si>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</si>
  <si>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</si>
  <si>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</si>
  <si>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</si>
  <si>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</si>
  <si>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</si>
  <si>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</si>
  <si>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</si>
  <si>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</si>
  <si>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</si>
  <si>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</si>
  <si>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</si>
  <si>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</si>
  <si>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</si>
  <si>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</si>
  <si>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</si>
  <si>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</si>
  <si>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</si>
  <si>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</si>
  <si>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</si>
  <si>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</si>
  <si>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</si>
  <si>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</si>
  <si>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</si>
  <si>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</si>
  <si>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</si>
  <si>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</si>
  <si>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</si>
  <si>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</si>
  <si>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</si>
  <si>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</si>
  <si>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</si>
  <si>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</si>
  <si>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</si>
  <si>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</si>
  <si>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</si>
  <si>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</si>
  <si>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</si>
  <si>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</si>
  <si>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</si>
  <si>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</si>
  <si>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</si>
  <si>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</si>
  <si>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</si>
  <si>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</si>
  <si>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</si>
  <si>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</si>
  <si>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</si>
  <si>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</si>
  <si>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</si>
  <si>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</si>
  <si>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</si>
  <si>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</si>
  <si>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</si>
  <si>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</si>
  <si>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</si>
  <si>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</si>
  <si>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</si>
  <si>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</si>
  <si>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</si>
  <si>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</si>
  <si>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</si>
  <si>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</si>
  <si>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</si>
  <si>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</si>
  <si>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</si>
  <si>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</si>
  <si>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</si>
  <si>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</si>
  <si>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</si>
  <si>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</si>
  <si>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</si>
  <si>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</si>
  <si>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</si>
  <si>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</si>
  <si>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</si>
  <si>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</si>
  <si>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</si>
  <si>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</si>
  <si>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</si>
  <si>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</si>
  <si>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</si>
  <si>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</si>
  <si>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</si>
  <si>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</si>
  <si>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</si>
  <si>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</si>
  <si>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</si>
  <si>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</si>
  <si>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</si>
  <si>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</si>
  <si>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</si>
  <si>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</si>
  <si>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</si>
  <si>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</si>
  <si>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</si>
  <si>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</si>
  <si>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</si>
  <si>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</si>
  <si>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</si>
  <si>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</si>
  <si>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</si>
  <si>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</si>
  <si>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</si>
  <si>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</si>
  <si>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</si>
  <si>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</si>
  <si>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</si>
  <si>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</si>
  <si>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</si>
  <si>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</si>
  <si>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</si>
  <si>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</si>
  <si>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</si>
  <si>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</si>
  <si>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</si>
  <si>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</si>
  <si>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</si>
  <si>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</si>
  <si>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</si>
  <si>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</si>
  <si>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</si>
  <si>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</si>
  <si>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</si>
  <si>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</si>
  <si>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</si>
  <si>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</si>
  <si>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</si>
  <si>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</si>
  <si>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</si>
  <si>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</si>
  <si>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</si>
  <si>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</si>
  <si>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</si>
  <si>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</si>
  <si>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</si>
  <si>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</si>
  <si>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</si>
  <si>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</si>
  <si>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</si>
  <si>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</si>
  <si>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</si>
  <si>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</si>
  <si>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</si>
  <si>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</si>
  <si>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</si>
  <si>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</si>
  <si>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</si>
  <si>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</si>
  <si>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</si>
  <si>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</si>
  <si>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</si>
  <si>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</si>
  <si>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</si>
  <si>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</si>
  <si>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</si>
  <si>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</si>
  <si>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</si>
  <si>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</si>
  <si>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</si>
  <si>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</si>
  <si>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</si>
  <si>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</si>
  <si>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</si>
  <si>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</si>
  <si>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</si>
  <si>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</si>
  <si>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</si>
  <si>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</si>
  <si>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</si>
  <si>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</si>
  <si>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</si>
  <si>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</si>
  <si>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</si>
  <si>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</si>
  <si>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</si>
  <si>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</si>
  <si>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</si>
  <si>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</si>
  <si>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</si>
  <si>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</si>
  <si>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</si>
  <si>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</si>
  <si>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</si>
  <si>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</si>
  <si>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</si>
  <si>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</si>
  <si>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</si>
  <si>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</si>
  <si>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</si>
  <si>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</si>
  <si>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</si>
  <si>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</si>
  <si>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</si>
  <si>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</si>
  <si>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</si>
  <si>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</si>
  <si>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</si>
  <si>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</si>
  <si>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</si>
  <si>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</si>
  <si>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</si>
  <si>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</si>
  <si>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</si>
  <si>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</si>
  <si>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</si>
  <si>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</si>
  <si>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</si>
  <si>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</si>
  <si>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</si>
  <si>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</si>
  <si>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</si>
  <si>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</si>
  <si>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</si>
  <si>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</si>
  <si>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</si>
  <si>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</si>
  <si>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</si>
  <si>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</si>
  <si>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</si>
  <si>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</si>
  <si>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</si>
  <si>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</si>
  <si>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</si>
  <si>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</si>
  <si>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</si>
  <si>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</si>
  <si>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</si>
  <si>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</si>
  <si>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</si>
  <si>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</si>
  <si>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</si>
  <si>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</si>
  <si>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</si>
  <si>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</si>
  <si>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</si>
  <si>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</si>
  <si>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</si>
  <si>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</si>
  <si>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</si>
  <si>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</si>
  <si>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</si>
  <si>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</si>
  <si>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</si>
  <si>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</si>
  <si>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</si>
  <si>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</si>
  <si>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</si>
  <si>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</si>
  <si>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</si>
  <si>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</si>
  <si>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</si>
  <si>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</si>
  <si>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</si>
  <si>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</si>
  <si>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</si>
  <si>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</si>
  <si>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</si>
  <si>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</si>
  <si>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</si>
  <si>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</si>
  <si>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</si>
  <si>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</si>
  <si>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</si>
  <si>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</si>
  <si>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</si>
  <si>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</si>
  <si>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</si>
  <si>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</si>
  <si>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</si>
  <si>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</si>
  <si>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</si>
  <si>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</si>
  <si>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</si>
  <si>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</si>
  <si>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</si>
  <si>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</si>
  <si>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</si>
  <si>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</si>
  <si>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</si>
  <si>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</si>
  <si>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</si>
  <si>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</si>
  <si>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</si>
  <si>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</si>
  <si>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</si>
  <si>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</si>
  <si>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</si>
  <si>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</si>
  <si>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</si>
  <si>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</si>
  <si>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</si>
  <si>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</si>
  <si>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</si>
  <si>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</si>
  <si>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</si>
  <si>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</si>
  <si>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</si>
  <si>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</si>
  <si>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</si>
  <si>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</si>
  <si>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</si>
  <si>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</si>
  <si>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</si>
  <si>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</si>
  <si>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</si>
  <si>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</si>
  <si>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</si>
  <si>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</si>
  <si>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</si>
  <si>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</si>
  <si>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</si>
  <si>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</si>
  <si>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</si>
  <si>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</si>
  <si>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</si>
  <si>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</si>
  <si>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</si>
  <si>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</si>
  <si>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</si>
  <si>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</si>
  <si>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</si>
  <si>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</si>
  <si>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</si>
  <si>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</si>
  <si>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</si>
  <si>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</si>
  <si>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</si>
  <si>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</si>
  <si>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</si>
  <si>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</si>
  <si>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</si>
  <si>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</si>
  <si>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</si>
  <si>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</si>
  <si>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</si>
  <si>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</si>
  <si>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</si>
  <si>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</si>
  <si>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</si>
  <si>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</si>
  <si>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</si>
  <si>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</si>
  <si>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</si>
  <si>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</si>
  <si>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</si>
  <si>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</si>
  <si>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</si>
  <si>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</si>
  <si>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</si>
  <si>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</si>
  <si>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</si>
  <si>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</si>
  <si>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</si>
  <si>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</si>
  <si>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</si>
  <si>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</si>
  <si>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</si>
  <si>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</si>
  <si>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</si>
  <si>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</si>
  <si>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</si>
  <si>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</si>
  <si>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</si>
  <si>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</si>
  <si>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</si>
  <si>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</si>
  <si>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</si>
  <si>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</si>
  <si>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</si>
  <si>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</si>
  <si>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</si>
  <si>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</si>
  <si>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</si>
  <si>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</si>
  <si>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</si>
  <si>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</si>
  <si>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</si>
  <si>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</si>
  <si>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</si>
  <si>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</si>
  <si>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</si>
  <si>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</si>
  <si>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</si>
  <si>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</si>
  <si>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</si>
  <si>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</si>
  <si>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</si>
  <si>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</si>
  <si>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</si>
  <si>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</si>
  <si>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</si>
  <si>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</si>
  <si>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</si>
  <si>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</si>
  <si>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</si>
  <si>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</si>
  <si>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</si>
  <si>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</si>
  <si>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</si>
  <si>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</si>
  <si>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</si>
  <si>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</si>
  <si>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</si>
  <si>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</si>
  <si>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</si>
  <si>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</si>
  <si>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</si>
  <si>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</si>
  <si>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</si>
  <si>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</si>
  <si>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</si>
  <si>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</si>
  <si>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</si>
  <si>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</si>
  <si>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</si>
  <si>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</si>
  <si>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</si>
  <si>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</si>
  <si>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</si>
  <si>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</si>
  <si>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</si>
  <si>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</si>
  <si>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</si>
  <si>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</si>
  <si>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</si>
  <si>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</si>
  <si>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</si>
  <si>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</si>
  <si>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</si>
  <si>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</si>
  <si>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</si>
  <si>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</si>
  <si>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</si>
  <si>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</si>
  <si>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</si>
  <si>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</si>
  <si>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</si>
  <si>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</si>
  <si>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</si>
  <si>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</si>
  <si>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</si>
  <si>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</si>
  <si>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</si>
  <si>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</si>
  <si>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</si>
  <si>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</si>
  <si>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</si>
  <si>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</si>
  <si>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</si>
  <si>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</si>
  <si>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</si>
  <si>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</si>
  <si>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</si>
  <si>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</si>
  <si>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</si>
  <si>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</si>
  <si>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</si>
  <si>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</si>
  <si>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</si>
  <si>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</si>
  <si>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</si>
  <si>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</si>
  <si>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</si>
  <si>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</si>
  <si>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</si>
  <si>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</si>
  <si>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</si>
  <si>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</si>
  <si>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</si>
  <si>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</si>
  <si>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</si>
  <si>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</si>
  <si>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</si>
  <si>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</si>
  <si>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</si>
  <si>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</si>
  <si>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</si>
  <si>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</si>
  <si>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</si>
  <si>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</si>
  <si>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</si>
  <si>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</si>
  <si>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</si>
  <si>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</si>
  <si>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</si>
  <si>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</si>
  <si>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</si>
  <si>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</si>
  <si>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</si>
  <si>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</si>
  <si>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</si>
  <si>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</si>
  <si>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</si>
  <si>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</si>
  <si>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</si>
  <si>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</si>
  <si>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</si>
  <si>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</si>
  <si>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</si>
  <si>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</si>
  <si>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</si>
  <si>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</si>
  <si>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</si>
  <si>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</si>
  <si>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</si>
  <si>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</si>
  <si>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</si>
  <si>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</si>
  <si>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</si>
  <si>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</si>
  <si>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</si>
  <si>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</si>
  <si>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</si>
  <si>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</si>
  <si>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</si>
  <si>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</si>
  <si>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</si>
  <si>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</si>
  <si>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</si>
  <si>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</si>
  <si>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</si>
  <si>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</si>
  <si>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</si>
  <si>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</si>
  <si>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</si>
  <si>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</si>
  <si>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</si>
  <si>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</si>
  <si>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</si>
  <si>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</si>
  <si>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</si>
  <si>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</si>
  <si>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</si>
  <si>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</si>
  <si>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</si>
  <si>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</si>
  <si>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</si>
  <si>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</si>
  <si>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</si>
  <si>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</si>
  <si>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</si>
  <si>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</si>
  <si>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</si>
  <si>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</si>
  <si>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</si>
  <si>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</si>
  <si>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</si>
  <si>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</si>
  <si>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</si>
  <si>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</si>
  <si>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</si>
  <si>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</si>
  <si>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</si>
  <si>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</si>
  <si>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</si>
  <si>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</si>
  <si>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</si>
  <si>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</si>
  <si>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</si>
  <si>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</si>
  <si>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</si>
  <si>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</si>
  <si>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</si>
  <si>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</si>
  <si>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</si>
  <si>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</si>
  <si>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</si>
  <si>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</si>
  <si>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</si>
  <si>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</si>
  <si>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</si>
  <si>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</si>
  <si>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</si>
  <si>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</si>
  <si>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</si>
  <si>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</si>
  <si>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</si>
  <si>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</si>
  <si>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</si>
  <si>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</si>
  <si>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</si>
  <si>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</si>
  <si>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</si>
  <si>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</si>
  <si>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</si>
  <si>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</si>
  <si>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</si>
  <si>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</si>
  <si>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</si>
  <si>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</si>
  <si>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</si>
  <si>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</si>
  <si>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</si>
  <si>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</si>
  <si>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</si>
  <si>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</si>
  <si>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</si>
  <si>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</si>
  <si>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</si>
  <si>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</si>
  <si>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</si>
  <si>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</si>
  <si>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</si>
  <si>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</si>
  <si>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</si>
  <si>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</si>
  <si>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</si>
  <si>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</si>
  <si>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</si>
  <si>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</si>
  <si>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</si>
  <si>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</si>
  <si>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</si>
  <si>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</si>
  <si>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</si>
  <si>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</si>
  <si>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</si>
  <si>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</si>
  <si>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</si>
  <si>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</si>
  <si>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</si>
  <si>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</si>
  <si>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</si>
  <si>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</si>
  <si>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</si>
  <si>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</si>
  <si>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</si>
  <si>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</si>
  <si>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</si>
  <si>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</si>
  <si>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</si>
  <si>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</si>
  <si>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</si>
  <si>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</si>
  <si>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</si>
  <si>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</si>
  <si>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</si>
  <si>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</si>
  <si>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</si>
  <si>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</si>
  <si>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</si>
  <si>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</si>
  <si>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</si>
  <si>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</si>
  <si>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</si>
  <si>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</si>
  <si>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</si>
  <si>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</si>
  <si>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</si>
  <si>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</si>
  <si>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</si>
  <si>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</si>
  <si>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</si>
  <si>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</si>
  <si>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</si>
  <si>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</si>
  <si>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</si>
  <si>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</si>
  <si>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</si>
  <si>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</si>
  <si>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</si>
  <si>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</si>
  <si>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</si>
  <si>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</si>
  <si>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</si>
  <si>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</si>
  <si>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</si>
  <si>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</si>
  <si>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</si>
  <si>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</si>
  <si>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</si>
  <si>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</si>
  <si>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</si>
  <si>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</si>
  <si>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</si>
  <si>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</si>
  <si>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</si>
  <si>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</si>
  <si>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</si>
  <si>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</si>
  <si>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</si>
  <si>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</si>
  <si>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</si>
  <si>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</si>
  <si>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</si>
  <si>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</si>
  <si>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</si>
  <si>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</si>
  <si>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</si>
  <si>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</si>
  <si>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</si>
  <si>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</si>
  <si>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</si>
  <si>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</si>
  <si>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</si>
  <si>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</si>
  <si>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</si>
  <si>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</si>
  <si>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</si>
  <si>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</si>
  <si>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</si>
  <si>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</si>
  <si>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</si>
  <si>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</si>
  <si>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</si>
  <si>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</si>
  <si>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</si>
  <si>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</si>
  <si>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</si>
  <si>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</si>
  <si>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</si>
  <si>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</si>
  <si>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</si>
  <si>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</si>
  <si>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</si>
  <si>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</si>
  <si>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</si>
  <si>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</si>
  <si>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</si>
  <si>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</si>
  <si>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</si>
  <si>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</si>
  <si>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</si>
  <si>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</si>
  <si>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</si>
  <si>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</si>
  <si>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</si>
  <si>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</si>
  <si>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</si>
  <si>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</si>
  <si>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</si>
  <si>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</si>
  <si>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</si>
  <si>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</si>
  <si>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</si>
  <si>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</si>
  <si>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</si>
  <si>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</si>
  <si>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</si>
  <si>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</si>
  <si>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</si>
  <si>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</si>
  <si>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</si>
  <si>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</si>
  <si>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</si>
  <si>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</si>
  <si>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</si>
  <si>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</si>
  <si>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</si>
  <si>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</si>
  <si>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</si>
  <si>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</si>
  <si>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</si>
  <si>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</si>
  <si>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</si>
  <si>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</si>
  <si>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</si>
  <si>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</si>
  <si>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</si>
  <si>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</si>
  <si>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</si>
  <si>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</si>
  <si>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</si>
  <si>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</si>
  <si>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</si>
  <si>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</si>
  <si>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</si>
  <si>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</si>
  <si>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</si>
  <si>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</si>
  <si>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</si>
  <si>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</si>
  <si>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</si>
  <si>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</si>
  <si>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</si>
  <si>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</si>
  <si>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</si>
  <si>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</si>
  <si>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</si>
  <si>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</si>
  <si>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</si>
  <si>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</si>
  <si>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</si>
  <si>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</si>
  <si>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</si>
  <si>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</si>
  <si>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</si>
  <si>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</si>
  <si>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</si>
  <si>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</si>
  <si>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</si>
  <si>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</si>
  <si>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</si>
  <si>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</si>
  <si>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</si>
  <si>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</si>
  <si>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</si>
  <si>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</si>
  <si>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</si>
  <si>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</si>
  <si>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</si>
  <si>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</si>
  <si>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</si>
  <si>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</si>
  <si>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</si>
  <si>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</si>
  <si>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</si>
  <si>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</si>
  <si>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</si>
  <si>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</si>
  <si>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</si>
  <si>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</si>
  <si>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</si>
  <si>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</si>
  <si>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</si>
  <si>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</si>
  <si>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</si>
  <si>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</si>
  <si>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</si>
  <si>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</si>
  <si>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</si>
  <si>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</si>
  <si>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</si>
  <si>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</si>
  <si>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</si>
  <si>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</si>
  <si>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</si>
  <si>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</si>
  <si>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</si>
  <si>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</si>
  <si>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</si>
  <si>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</si>
  <si>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</si>
  <si>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</si>
  <si>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</si>
  <si>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</si>
  <si>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</si>
  <si>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</si>
  <si>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</si>
  <si>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</si>
  <si>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</si>
  <si>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</si>
  <si>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</si>
  <si>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</si>
  <si>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</si>
  <si>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</si>
  <si>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</si>
  <si>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</si>
  <si>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</si>
  <si>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</si>
  <si>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</si>
  <si>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</si>
  <si>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</si>
  <si>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</si>
  <si>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</si>
  <si>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</si>
  <si>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</si>
  <si>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</si>
  <si>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</si>
  <si>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</si>
  <si>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</si>
  <si>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</si>
  <si>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</si>
  <si>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</si>
  <si>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</si>
  <si>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</si>
  <si>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</si>
  <si>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</si>
  <si>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</si>
  <si>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</si>
  <si>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</si>
  <si>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</si>
  <si>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</si>
  <si>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</si>
  <si>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</si>
  <si>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</si>
  <si>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</si>
  <si>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</si>
  <si>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</si>
  <si>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</si>
  <si>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</si>
  <si>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</si>
  <si>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</si>
  <si>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</si>
  <si>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</si>
  <si>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</si>
  <si>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</si>
  <si>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</si>
  <si>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</si>
  <si>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</si>
  <si>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</si>
  <si>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</si>
  <si>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</si>
  <si>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</si>
  <si>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</si>
  <si>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</si>
  <si>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</si>
  <si>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</si>
  <si>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</si>
  <si>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</si>
  <si>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</si>
  <si>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</si>
  <si>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</si>
  <si>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</si>
  <si>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</si>
  <si>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</si>
  <si>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</si>
  <si>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</si>
  <si>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</si>
  <si>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</si>
  <si>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</si>
  <si>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</si>
  <si>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</si>
  <si>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</si>
  <si>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</si>
  <si>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</si>
  <si>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</si>
  <si>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</si>
  <si>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</si>
  <si>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</si>
  <si>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</si>
  <si>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</si>
  <si>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</si>
  <si>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</si>
  <si>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</si>
  <si>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</si>
  <si>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</si>
  <si>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</si>
  <si>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</si>
  <si>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</si>
  <si>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</si>
  <si>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</si>
  <si>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</si>
  <si>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</si>
  <si>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</si>
  <si>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</si>
  <si>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</si>
  <si>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</si>
  <si>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</si>
  <si>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</si>
  <si>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</si>
  <si>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</si>
  <si>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</si>
  <si>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</si>
  <si>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</si>
  <si>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</si>
  <si>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</si>
  <si>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</si>
  <si>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</si>
  <si>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</si>
  <si>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</si>
  <si>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</si>
  <si>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</si>
  <si>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</si>
  <si>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</si>
  <si>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</si>
  <si>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</si>
  <si>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</si>
  <si>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</si>
  <si>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</si>
  <si>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</si>
  <si>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</si>
  <si>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</si>
  <si>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</si>
  <si>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</si>
  <si>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</si>
  <si>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</si>
  <si>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</si>
  <si>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</si>
  <si>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</si>
  <si>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</si>
  <si>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</si>
  <si>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</si>
  <si>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</si>
  <si>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</si>
  <si>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</si>
  <si>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</si>
  <si>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</si>
  <si>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</si>
  <si>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</si>
  <si>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</si>
  <si>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</si>
  <si>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</si>
  <si>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</si>
  <si>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</si>
  <si>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</si>
  <si>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</si>
  <si>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</si>
  <si>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</si>
  <si>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</si>
  <si>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</si>
  <si>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</si>
  <si>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</si>
  <si>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</si>
  <si>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</si>
  <si>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</si>
  <si>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</si>
  <si>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</si>
  <si>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</si>
  <si>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</si>
  <si>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</si>
  <si>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</si>
  <si>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</si>
  <si>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</si>
  <si>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</si>
  <si>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</si>
  <si>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</si>
  <si>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</si>
  <si>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</si>
  <si>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</si>
  <si>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</si>
  <si>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</si>
  <si>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</si>
  <si>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</si>
  <si>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</si>
  <si>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</si>
  <si>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</si>
  <si>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</si>
  <si>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</si>
  <si>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</si>
  <si>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</si>
  <si>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</si>
  <si>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</si>
  <si>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</si>
  <si>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</si>
  <si>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</si>
  <si>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</si>
  <si>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</si>
  <si>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</si>
  <si>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</si>
  <si>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</si>
  <si>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</si>
  <si>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</si>
  <si>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</si>
  <si>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</si>
  <si>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</si>
  <si>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</si>
  <si>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</si>
  <si>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</si>
  <si>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</si>
  <si>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</si>
  <si>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</si>
  <si>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</si>
  <si>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</si>
  <si>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</si>
  <si>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</si>
  <si>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</si>
  <si>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</si>
  <si>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</si>
  <si>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</si>
  <si>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</si>
  <si>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</si>
  <si>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</si>
  <si>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</si>
  <si>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</si>
  <si>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</si>
  <si>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</si>
  <si>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</si>
  <si>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</si>
  <si>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</si>
  <si>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</si>
  <si>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</si>
  <si>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</si>
  <si>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</si>
  <si>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</si>
  <si>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</si>
  <si>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</si>
  <si>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</si>
  <si>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</si>
  <si>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</si>
  <si>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</si>
  <si>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</si>
  <si>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</si>
  <si>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</si>
  <si>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</si>
  <si>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</si>
  <si>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</si>
  <si>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</si>
  <si>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</si>
  <si>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</si>
  <si>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</si>
  <si>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</si>
  <si>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</si>
  <si>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</si>
  <si>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</si>
  <si>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</si>
  <si>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</si>
  <si>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</si>
  <si>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</si>
  <si>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</si>
  <si>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</si>
  <si>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</si>
  <si>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</si>
  <si>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</si>
  <si>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</si>
  <si>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</si>
  <si>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</si>
  <si>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</si>
  <si>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</si>
  <si>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</si>
  <si>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</si>
  <si>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</si>
  <si>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</si>
  <si>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</si>
  <si>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</si>
  <si>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</si>
  <si>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</si>
  <si>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</si>
  <si>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</si>
  <si>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</si>
  <si>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</si>
  <si>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</si>
  <si>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</si>
  <si>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</si>
  <si>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</si>
  <si>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</si>
  <si>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</si>
  <si>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</si>
  <si>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</si>
  <si>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</si>
  <si>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</si>
  <si>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</si>
  <si>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</si>
  <si>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</si>
  <si>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</si>
  <si>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</si>
  <si>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</si>
  <si>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</si>
  <si>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</si>
  <si>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</si>
  <si>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</si>
  <si>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</si>
  <si>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</si>
  <si>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</si>
  <si>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</si>
  <si>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</si>
  <si>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</si>
  <si>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</si>
  <si>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</si>
  <si>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</si>
  <si>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</si>
  <si>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</si>
  <si>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</si>
  <si>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</si>
  <si>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</si>
  <si>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</si>
  <si>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</si>
  <si>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</si>
  <si>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</si>
  <si>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</si>
  <si>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</si>
  <si>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</si>
  <si>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</si>
  <si>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</si>
  <si>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</si>
  <si>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</si>
  <si>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</si>
  <si>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</si>
  <si>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</si>
  <si>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</si>
  <si>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</si>
  <si>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</si>
  <si>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</si>
  <si>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</si>
  <si>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</si>
  <si>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</si>
  <si>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</si>
  <si>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</si>
  <si>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</si>
  <si>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</si>
  <si>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</si>
  <si>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</si>
  <si>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</si>
  <si>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</si>
  <si>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</si>
  <si>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</si>
  <si>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</si>
  <si>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</si>
  <si>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</si>
  <si>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</si>
  <si>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</si>
  <si>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</si>
  <si>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</si>
  <si>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</si>
  <si>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</si>
  <si>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</si>
  <si>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</si>
  <si>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</si>
  <si>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</si>
  <si>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</si>
  <si>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</si>
  <si>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</si>
  <si>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</si>
  <si>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</si>
  <si>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</si>
  <si>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</si>
  <si>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</si>
  <si>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</si>
  <si>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</si>
  <si>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</si>
  <si>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</si>
  <si>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</si>
  <si>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</si>
  <si>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</si>
  <si>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</si>
  <si>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</si>
  <si>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</si>
  <si>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</si>
  <si>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</si>
  <si>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</si>
  <si>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</si>
  <si>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</si>
  <si>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</si>
  <si>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</si>
  <si>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</si>
  <si>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</si>
  <si>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</si>
  <si>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</si>
  <si>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</si>
  <si>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</si>
  <si>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</si>
  <si>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</si>
  <si>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</si>
  <si>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</si>
  <si>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</si>
  <si>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</si>
  <si>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</si>
  <si>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</si>
  <si>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</si>
  <si>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</si>
  <si>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</si>
  <si>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</si>
  <si>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</si>
  <si>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</si>
  <si>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</si>
  <si>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</si>
  <si>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</si>
  <si>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</si>
  <si>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</si>
  <si>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</si>
  <si>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</si>
  <si>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</si>
  <si>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</si>
  <si>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</si>
  <si>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</si>
  <si>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</si>
  <si>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</si>
  <si>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</si>
  <si>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</si>
  <si>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</si>
  <si>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</si>
  <si>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</si>
  <si>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</si>
  <si>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</si>
  <si>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</si>
  <si>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</si>
  <si>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</si>
  <si>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</si>
  <si>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</si>
  <si>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</si>
  <si>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</si>
  <si>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</si>
  <si>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</si>
  <si>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</si>
  <si>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</si>
  <si>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</si>
  <si>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</si>
  <si>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</si>
  <si>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</si>
  <si>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</si>
  <si>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</si>
  <si>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</si>
  <si>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</si>
  <si>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</si>
  <si>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</si>
  <si>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</si>
  <si>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</si>
  <si>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</si>
  <si>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</si>
  <si>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</si>
  <si>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</si>
  <si>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</si>
  <si>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</si>
  <si>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</si>
  <si>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</si>
  <si>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</si>
  <si>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</si>
  <si>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</si>
  <si>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</si>
  <si>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</si>
  <si>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</si>
  <si>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</si>
  <si>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</si>
  <si>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</si>
  <si>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</si>
  <si>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</si>
  <si>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</si>
  <si>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</si>
  <si>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</si>
  <si>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</si>
  <si>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</si>
  <si>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</si>
  <si>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</si>
  <si>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</si>
  <si>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</si>
  <si>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</si>
  <si>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</si>
  <si>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</si>
  <si>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</si>
  <si>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</si>
  <si>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</si>
  <si>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</si>
  <si>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</si>
  <si>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</si>
  <si>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</si>
  <si>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</si>
  <si>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</si>
  <si>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</si>
  <si>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</si>
  <si>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</si>
  <si>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</si>
  <si>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</si>
  <si>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</si>
  <si>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</si>
  <si>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</si>
  <si>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</si>
  <si>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</si>
  <si>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</si>
  <si>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</si>
  <si>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</si>
  <si>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</si>
  <si>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</si>
  <si>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</si>
  <si>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</si>
  <si>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</si>
  <si>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</si>
  <si>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</si>
  <si>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</si>
  <si>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</si>
  <si>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</si>
  <si>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</si>
  <si>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</si>
  <si>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</si>
  <si>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</si>
  <si>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</si>
  <si>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</si>
  <si>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</si>
  <si>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</si>
  <si>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</si>
  <si>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</si>
  <si>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</si>
  <si>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</si>
  <si>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</si>
  <si>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</si>
  <si>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</si>
  <si>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</si>
  <si>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</si>
  <si>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</si>
  <si>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</si>
  <si>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</si>
  <si>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</si>
  <si>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</si>
  <si>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</si>
  <si>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</si>
  <si>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</si>
  <si>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</si>
  <si>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</si>
  <si>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</si>
  <si>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</si>
  <si>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</si>
  <si>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</si>
  <si>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</si>
  <si>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</si>
  <si>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</si>
  <si>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</si>
  <si>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</si>
  <si>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</si>
  <si>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</si>
  <si>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</si>
  <si>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</si>
  <si>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</si>
  <si>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</si>
  <si>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</si>
  <si>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</si>
  <si>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</si>
  <si>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</si>
  <si>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</si>
  <si>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</si>
  <si>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</si>
  <si>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</si>
  <si>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</si>
  <si>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</si>
  <si>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</si>
  <si>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</si>
  <si>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</si>
  <si>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</si>
  <si>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</si>
  <si>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</si>
  <si>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</si>
  <si>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</si>
  <si>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</si>
  <si>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</si>
  <si>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</si>
  <si>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</si>
  <si>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</si>
  <si>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</si>
  <si>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</si>
  <si>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</si>
  <si>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</si>
  <si>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</si>
  <si>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</si>
  <si>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</si>
  <si>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</si>
  <si>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</si>
  <si>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</si>
  <si>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</si>
  <si>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</si>
  <si>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</si>
  <si>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</si>
  <si>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</si>
  <si>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</si>
  <si>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</si>
  <si>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</si>
  <si>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</si>
  <si>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</si>
  <si>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</si>
  <si>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</si>
  <si>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</si>
  <si>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</si>
  <si>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</si>
  <si>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</si>
  <si>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</si>
  <si>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</si>
  <si>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</si>
  <si>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</si>
  <si>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</si>
  <si>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</si>
  <si>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</si>
  <si>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</si>
  <si>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</si>
  <si>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</si>
  <si>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</si>
  <si>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</si>
  <si>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</si>
  <si>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</si>
  <si>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</si>
  <si>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</si>
  <si>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</si>
  <si>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</si>
  <si>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</si>
  <si>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</si>
  <si>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</si>
  <si>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</si>
  <si>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</si>
  <si>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</si>
  <si>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</si>
  <si>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</si>
  <si>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</si>
  <si>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</si>
  <si>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</si>
  <si>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</si>
  <si>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</si>
  <si>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</si>
  <si>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</si>
  <si>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</si>
  <si>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</si>
  <si>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</si>
  <si>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</si>
  <si>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</si>
  <si>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</si>
  <si>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</si>
  <si>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</si>
  <si>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</si>
  <si>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</si>
  <si>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</si>
  <si>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</si>
  <si>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</si>
  <si>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</si>
  <si>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</si>
  <si>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</si>
  <si>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</si>
  <si>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</si>
  <si>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</si>
  <si>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</si>
  <si>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</si>
  <si>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</si>
  <si>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</si>
  <si>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</si>
  <si>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</si>
  <si>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</si>
  <si>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</si>
  <si>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</si>
  <si>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</si>
  <si>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</si>
  <si>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</si>
  <si>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</si>
  <si>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</si>
  <si>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</si>
  <si>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</si>
  <si>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</si>
  <si>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</si>
  <si>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</si>
  <si>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</si>
  <si>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</si>
  <si>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</si>
  <si>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</si>
  <si>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</si>
  <si>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</si>
  <si>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</si>
  <si>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</si>
  <si>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</si>
  <si>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</si>
  <si>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</si>
  <si>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</si>
  <si>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</si>
  <si>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</si>
  <si>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</si>
  <si>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</si>
  <si>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</si>
  <si>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</si>
  <si>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</si>
  <si>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</si>
  <si>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</si>
  <si>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</si>
  <si>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</si>
  <si>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</si>
  <si>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</si>
  <si>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</si>
  <si>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</si>
  <si>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</si>
  <si>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</si>
  <si>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</si>
  <si>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</si>
  <si>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</si>
  <si>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</si>
  <si>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</si>
  <si>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</si>
  <si>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</si>
  <si>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</si>
  <si>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</si>
  <si>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</si>
  <si>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</si>
  <si>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</si>
  <si>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</si>
  <si>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</si>
  <si>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</si>
  <si>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</si>
  <si>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</si>
  <si>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</si>
  <si>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</si>
  <si>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</si>
  <si>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</si>
  <si>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</si>
  <si>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</si>
  <si>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</si>
  <si>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</si>
  <si>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</si>
  <si>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</si>
  <si>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</si>
  <si>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</si>
  <si>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</si>
  <si>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</si>
  <si>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</si>
  <si>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</si>
  <si>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</si>
  <si>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</si>
  <si>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</si>
  <si>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</si>
  <si>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</si>
  <si>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</si>
  <si>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</si>
  <si>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</si>
  <si>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</si>
  <si>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</si>
  <si>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</si>
  <si>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</si>
  <si>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</si>
  <si>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</si>
  <si>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</si>
  <si>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</si>
  <si>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</si>
  <si>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</si>
  <si>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</si>
  <si>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</si>
  <si>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</si>
  <si>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</si>
  <si>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</si>
  <si>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</si>
  <si>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</si>
  <si>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</si>
  <si>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</si>
  <si>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</si>
  <si>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</si>
  <si>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</si>
  <si>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</si>
  <si>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</si>
  <si>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</si>
  <si>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</si>
  <si>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</si>
  <si>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</si>
  <si>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</si>
  <si>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</si>
  <si>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</si>
  <si>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</si>
  <si>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</si>
  <si>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</si>
  <si>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</si>
  <si>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</si>
  <si>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</si>
  <si>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</si>
  <si>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</si>
  <si>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</si>
  <si>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</si>
  <si>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</si>
  <si>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</si>
  <si>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</si>
  <si>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</si>
  <si>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</si>
  <si>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</si>
  <si>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</si>
  <si>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</si>
  <si>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</si>
  <si>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</si>
  <si>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</si>
  <si>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</si>
  <si>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</si>
  <si>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</si>
  <si>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</si>
  <si>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</si>
  <si>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</si>
  <si>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</si>
  <si>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</si>
  <si>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</si>
  <si>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</si>
  <si>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</si>
  <si>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</si>
  <si>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</si>
  <si>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</si>
  <si>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</si>
  <si>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</si>
  <si>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</si>
  <si>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</si>
  <si>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</si>
  <si>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</si>
  <si>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</si>
  <si>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</si>
  <si>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</si>
  <si>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</si>
  <si>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</si>
  <si>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</si>
  <si>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</si>
  <si>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</si>
  <si>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</si>
  <si>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</si>
  <si>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</si>
  <si>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</si>
  <si>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</si>
  <si>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</si>
  <si>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</si>
  <si>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</si>
  <si>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</si>
  <si>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</si>
  <si>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</si>
  <si>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</si>
  <si>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</si>
  <si>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</si>
  <si>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</si>
  <si>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</si>
  <si>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</si>
  <si>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</si>
  <si>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</si>
  <si>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</si>
  <si>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</si>
  <si>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</si>
  <si>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</si>
  <si>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</si>
  <si>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</si>
  <si>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</si>
  <si>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</si>
  <si>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</si>
  <si>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</si>
  <si>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</si>
  <si>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</si>
  <si>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</si>
  <si>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</si>
  <si>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</si>
  <si>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</si>
  <si>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</si>
  <si>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</si>
  <si>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</si>
  <si>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</si>
  <si>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</si>
  <si>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</si>
  <si>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</si>
  <si>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</si>
  <si>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</si>
  <si>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</si>
  <si>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</si>
  <si>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</si>
  <si>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</si>
  <si>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</si>
  <si>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</si>
  <si>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</si>
  <si>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</si>
  <si>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</si>
  <si>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</si>
  <si>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</si>
  <si>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</si>
  <si>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</si>
  <si>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</si>
  <si>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</si>
  <si>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</si>
  <si>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</si>
  <si>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</si>
  <si>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</si>
  <si>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</si>
  <si>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</si>
  <si>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</si>
  <si>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</si>
  <si>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</si>
  <si>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</si>
  <si>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</si>
  <si>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</si>
  <si>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</si>
  <si>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</si>
  <si>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</si>
  <si>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</si>
  <si>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</si>
  <si>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</si>
  <si>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</si>
  <si>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</si>
  <si>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</si>
  <si>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</si>
  <si>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</si>
  <si>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</si>
  <si>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</si>
  <si>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</si>
  <si>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</si>
  <si>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</si>
  <si>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</si>
  <si>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</si>
  <si>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</si>
  <si>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</si>
  <si>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</si>
  <si>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</si>
  <si>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</si>
  <si>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</si>
  <si>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</si>
  <si>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</si>
  <si>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</si>
  <si>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</si>
  <si>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</si>
  <si>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</si>
  <si>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</si>
  <si>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</si>
  <si>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</si>
  <si>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</si>
  <si>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</si>
  <si>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</si>
  <si>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</si>
  <si>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</si>
  <si>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</si>
  <si>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</si>
  <si>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</si>
  <si>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</si>
  <si>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</si>
  <si>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</si>
  <si>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</si>
  <si>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</si>
  <si>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</si>
  <si>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</si>
  <si>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</si>
  <si>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</si>
  <si>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</si>
  <si>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</si>
  <si>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</si>
  <si>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</si>
  <si>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</si>
  <si>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</si>
  <si>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</si>
  <si>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</si>
  <si>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</si>
  <si>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</si>
  <si>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</si>
  <si>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</si>
  <si>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</si>
  <si>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</si>
  <si>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</si>
  <si>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</si>
  <si>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</si>
  <si>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</si>
  <si>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</si>
  <si>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</si>
  <si>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</si>
  <si>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</si>
  <si>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</si>
  <si>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</si>
  <si>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</si>
  <si>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</si>
  <si>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</si>
  <si>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</si>
  <si>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</si>
  <si>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</si>
  <si>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</si>
  <si>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</si>
  <si>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</si>
  <si>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</si>
  <si>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</si>
  <si>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</si>
  <si>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</si>
  <si>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</si>
  <si>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</si>
  <si>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</si>
  <si>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</si>
  <si>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</si>
  <si>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</si>
  <si>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</si>
  <si>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</si>
  <si>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</si>
  <si>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</si>
  <si>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</si>
  <si>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</si>
  <si>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</si>
  <si>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</si>
  <si>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</si>
  <si>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</si>
  <si>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</si>
  <si>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</si>
  <si>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</si>
  <si>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</si>
  <si>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</si>
  <si>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</si>
  <si>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</si>
  <si>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</si>
  <si>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</si>
  <si>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</si>
  <si>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</si>
  <si>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</si>
  <si>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</si>
  <si>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</si>
  <si>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</si>
  <si>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</si>
  <si>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</si>
  <si>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</si>
  <si>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</si>
  <si>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</si>
  <si>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</si>
  <si>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</si>
  <si>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</si>
  <si>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</si>
  <si>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</si>
  <si>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</si>
  <si>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</si>
  <si>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</si>
  <si>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</si>
  <si>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</si>
  <si>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</si>
  <si>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</si>
  <si>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</si>
  <si>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</si>
  <si>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</si>
  <si>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</si>
  <si>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</si>
  <si>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</si>
  <si>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</si>
  <si>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</si>
  <si>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</si>
  <si>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</si>
  <si>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</si>
  <si>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</si>
  <si>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</si>
  <si>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</si>
  <si>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</si>
  <si>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</si>
  <si>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</si>
  <si>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</si>
  <si>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</si>
  <si>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</si>
  <si>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</si>
  <si>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</si>
  <si>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</si>
  <si>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</si>
  <si>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</si>
  <si>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</si>
  <si>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</si>
  <si>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</si>
  <si>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</si>
  <si>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</si>
  <si>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</si>
  <si>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</si>
  <si>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</si>
  <si>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</si>
  <si>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</si>
  <si>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</si>
  <si>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</si>
  <si>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</si>
  <si>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</si>
  <si>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</si>
  <si>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</si>
  <si>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</si>
  <si>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</si>
  <si>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</si>
  <si>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</si>
  <si>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</si>
  <si>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</si>
  <si>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</si>
  <si>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</si>
  <si>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</si>
  <si>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</si>
  <si>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</si>
  <si>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</si>
  <si>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</si>
  <si>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</si>
  <si>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</si>
  <si>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</si>
  <si>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</si>
  <si>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</si>
  <si>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</si>
  <si>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</si>
  <si>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</si>
  <si>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</si>
  <si>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</si>
  <si>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</si>
  <si>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</si>
  <si>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</si>
  <si>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</si>
  <si>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</si>
  <si>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</si>
  <si>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</si>
  <si>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</si>
  <si>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</si>
  <si>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</si>
  <si>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</si>
  <si>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</si>
  <si>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</si>
  <si>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</si>
  <si>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</si>
  <si>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</si>
  <si>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</si>
  <si>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</si>
  <si>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</si>
  <si>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</si>
  <si>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</si>
  <si>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</si>
  <si>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</si>
  <si>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</si>
  <si>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</si>
  <si>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</si>
  <si>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</si>
  <si>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</si>
  <si>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</si>
  <si>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</si>
  <si>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</si>
  <si>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</si>
  <si>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</si>
  <si>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</si>
  <si>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</si>
  <si>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</si>
  <si>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</si>
  <si>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</si>
  <si>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</si>
  <si>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</si>
  <si>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</si>
  <si>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</si>
  <si>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</si>
  <si>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</si>
  <si>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</si>
  <si>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</si>
  <si>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</si>
  <si>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</si>
  <si>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</si>
  <si>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</si>
  <si>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</si>
  <si>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</si>
  <si>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</si>
  <si>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</si>
  <si>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</si>
  <si>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</si>
  <si>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</si>
  <si>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</si>
  <si>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</si>
  <si>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</si>
  <si>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</si>
  <si>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</si>
  <si>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</si>
  <si>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</si>
  <si>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</si>
  <si>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</si>
  <si>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</si>
  <si>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</si>
  <si>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</si>
  <si>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</si>
  <si>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</si>
  <si>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</si>
  <si>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</si>
  <si>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</si>
  <si>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</si>
  <si>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</si>
  <si>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</si>
  <si>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</si>
  <si>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</si>
  <si>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</si>
  <si>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</si>
  <si>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</si>
  <si>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</si>
  <si>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</si>
  <si>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</si>
  <si>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</si>
  <si>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</si>
  <si>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</si>
  <si>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</si>
  <si>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</si>
  <si>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</si>
  <si>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</si>
  <si>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</si>
  <si>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</si>
  <si>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</si>
  <si>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</si>
  <si>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</si>
  <si>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</si>
  <si>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</si>
  <si>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</si>
  <si>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</si>
  <si>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</si>
  <si>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</si>
  <si>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</si>
  <si>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</si>
  <si>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</si>
  <si>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</si>
  <si>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</si>
  <si>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</si>
  <si>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</si>
  <si>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</si>
  <si>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</si>
  <si>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</si>
  <si>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</si>
  <si>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</si>
  <si>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</si>
  <si>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</si>
  <si>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</si>
  <si>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</si>
  <si>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</si>
  <si>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</si>
  <si>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</si>
  <si>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</si>
  <si>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</si>
  <si>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</si>
  <si>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</si>
  <si>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</si>
  <si>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</si>
  <si>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</si>
  <si>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</si>
  <si>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</si>
  <si>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</si>
  <si>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</si>
  <si>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</si>
  <si>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</si>
  <si>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</si>
  <si>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</si>
  <si>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</si>
  <si>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</si>
  <si>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</si>
  <si>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</si>
  <si>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</si>
  <si>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</si>
  <si>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</si>
  <si>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</si>
  <si>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</si>
  <si>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</si>
  <si>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</si>
  <si>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</si>
  <si>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</si>
  <si>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</si>
  <si>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</si>
  <si>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</si>
  <si>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</si>
  <si>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</si>
  <si>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</si>
  <si>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</si>
  <si>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</si>
  <si>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</si>
  <si>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</si>
  <si>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</si>
  <si>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</si>
  <si>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</si>
  <si>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</si>
  <si>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</si>
  <si>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</si>
  <si>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</si>
  <si>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</si>
  <si>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</si>
  <si>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</si>
  <si>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</si>
  <si>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</si>
  <si>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</si>
  <si>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</si>
  <si>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</si>
  <si>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</si>
  <si>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</si>
  <si>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</si>
  <si>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</si>
  <si>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</si>
  <si>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</si>
  <si>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</si>
  <si>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</si>
  <si>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</si>
  <si>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</si>
  <si>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</si>
  <si>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</si>
  <si>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</si>
  <si>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</si>
  <si>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</si>
  <si>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</si>
  <si>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</si>
  <si>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</si>
  <si>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</si>
  <si>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</si>
  <si>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</si>
  <si>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</si>
  <si>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</si>
  <si>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</si>
  <si>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</si>
  <si>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</si>
  <si>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</si>
  <si>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</si>
  <si>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</si>
  <si>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</si>
  <si>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</si>
  <si>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</si>
  <si>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</si>
  <si>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</si>
  <si>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</si>
  <si>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</si>
  <si>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</si>
  <si>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</si>
  <si>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</si>
  <si>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</si>
  <si>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</si>
  <si>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</si>
  <si>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</si>
  <si>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</si>
  <si>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</si>
  <si>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</si>
  <si>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</si>
  <si>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</si>
  <si>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</si>
  <si>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</si>
  <si>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</si>
  <si>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</si>
  <si>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</si>
  <si>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</si>
  <si>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</si>
  <si>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</si>
  <si>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</si>
  <si>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</si>
  <si>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</si>
  <si>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</si>
  <si>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</si>
  <si>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</si>
  <si>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</si>
  <si>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</si>
  <si>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</si>
  <si>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</si>
  <si>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</si>
  <si>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</si>
  <si>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</si>
  <si>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</si>
  <si>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</si>
  <si>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</si>
  <si>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</si>
  <si>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</si>
  <si>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</si>
  <si>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</si>
  <si>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</si>
  <si>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</si>
  <si>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</si>
  <si>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</si>
  <si>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</si>
  <si>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</si>
  <si>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</si>
  <si>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</si>
  <si>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</si>
  <si>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</si>
  <si>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</si>
  <si>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</si>
  <si>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</si>
  <si>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</si>
  <si>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</si>
  <si>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</si>
  <si>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</si>
  <si>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</si>
  <si>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</si>
  <si>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</si>
  <si>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</si>
  <si>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</si>
  <si>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</si>
  <si>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</si>
  <si>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</si>
  <si>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</si>
  <si>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</si>
  <si>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</si>
  <si>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</si>
  <si>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</si>
  <si>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</si>
  <si>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</si>
  <si>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</si>
  <si>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</si>
  <si>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</si>
  <si>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</si>
  <si>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</si>
  <si>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</si>
  <si>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</si>
  <si>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</si>
  <si>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</si>
  <si>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</si>
  <si>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</si>
  <si>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</si>
  <si>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</si>
  <si>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</si>
  <si>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</si>
  <si>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</si>
  <si>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</si>
  <si>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</si>
  <si>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</si>
  <si>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</si>
  <si>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</si>
  <si>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</si>
  <si>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</si>
  <si>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</si>
  <si>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</si>
  <si>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</si>
  <si>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</si>
  <si>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</si>
  <si>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</si>
  <si>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</si>
  <si>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</si>
  <si>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</si>
  <si>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</si>
  <si>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</si>
  <si>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</si>
  <si>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</si>
  <si>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</si>
  <si>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</si>
  <si>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</si>
  <si>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</si>
  <si>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</si>
  <si>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</si>
  <si>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</si>
  <si>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</si>
  <si>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</si>
  <si>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</si>
  <si>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</si>
  <si>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</si>
  <si>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</si>
  <si>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</si>
  <si>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</si>
  <si>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</si>
  <si>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</si>
  <si>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</si>
  <si>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</si>
  <si>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</si>
  <si>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</si>
  <si>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</si>
  <si>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</si>
  <si>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</si>
  <si>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</si>
  <si>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</si>
  <si>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</si>
  <si>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</si>
  <si>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</si>
  <si>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</si>
  <si>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</si>
  <si>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</si>
  <si>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</si>
  <si>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</si>
  <si>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</si>
  <si>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</si>
  <si>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</si>
  <si>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</si>
  <si>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</si>
  <si>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</si>
  <si>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</si>
  <si>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</si>
  <si>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</si>
  <si>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</si>
  <si>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</si>
  <si>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</si>
  <si>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</si>
  <si>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</si>
  <si>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</si>
  <si>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</si>
  <si>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</si>
  <si>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</si>
  <si>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</si>
  <si>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</si>
  <si>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</si>
  <si>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</si>
  <si>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</si>
  <si>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</si>
  <si>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</si>
  <si>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</si>
  <si>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</si>
  <si>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</si>
  <si>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</si>
  <si>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</si>
  <si>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</si>
  <si>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</si>
  <si>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</si>
  <si>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</si>
  <si>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</si>
  <si>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</si>
  <si>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</si>
  <si>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</si>
  <si>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</si>
  <si>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</si>
  <si>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</si>
  <si>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</si>
  <si>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</si>
  <si>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</si>
  <si>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</si>
  <si>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</si>
  <si>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</si>
  <si>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</si>
  <si>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</si>
  <si>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</si>
  <si>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</si>
  <si>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</si>
  <si>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</si>
  <si>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</si>
  <si>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</si>
  <si>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</si>
  <si>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</si>
  <si>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</si>
  <si>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</si>
  <si>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</si>
  <si>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</si>
  <si>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</si>
  <si>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</si>
  <si>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</si>
  <si>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</si>
  <si>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</si>
  <si>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</si>
  <si>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</si>
  <si>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</si>
  <si>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</si>
  <si>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</si>
  <si>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</si>
  <si>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</si>
  <si>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</si>
  <si>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</si>
  <si>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</si>
  <si>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</si>
  <si>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</si>
  <si>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</si>
  <si>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</si>
  <si>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</si>
  <si>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</si>
  <si>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</si>
  <si>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</si>
  <si>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</si>
  <si>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</si>
  <si>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</si>
  <si>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</si>
  <si>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</si>
  <si>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</si>
  <si>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</si>
  <si>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</si>
  <si>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</si>
  <si>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</si>
  <si>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</si>
  <si>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</si>
  <si>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</si>
  <si>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</si>
  <si>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</si>
  <si>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</si>
  <si>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</si>
  <si>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</si>
  <si>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</si>
  <si>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</si>
  <si>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</si>
  <si>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</si>
  <si>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</si>
  <si>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</si>
  <si>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</si>
  <si>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</si>
  <si>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</si>
  <si>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</si>
  <si>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</si>
  <si>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</si>
  <si>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</si>
  <si>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</si>
  <si>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</si>
  <si>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</si>
  <si>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</si>
  <si>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</si>
  <si>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</si>
  <si>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</si>
  <si>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</si>
  <si>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</si>
  <si>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</si>
  <si>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</si>
  <si>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</si>
  <si>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</si>
  <si>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</si>
  <si>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</si>
  <si>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</si>
  <si>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</si>
  <si>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</si>
  <si>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</si>
  <si>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</si>
  <si>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</si>
  <si>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</si>
  <si>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</si>
  <si>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</si>
  <si>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</si>
  <si>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</si>
  <si>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</si>
  <si>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</si>
  <si>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</si>
  <si>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</si>
  <si>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</si>
  <si>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</si>
  <si>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</si>
  <si>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</si>
  <si>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</si>
  <si>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</si>
  <si>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</si>
  <si>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</si>
  <si>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</si>
  <si>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</si>
  <si>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</si>
  <si>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</si>
  <si>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</si>
  <si>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</si>
  <si>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</si>
  <si>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</si>
  <si>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</si>
  <si>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</si>
  <si>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</si>
  <si>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</si>
  <si>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</si>
  <si>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</si>
  <si>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</si>
  <si>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</si>
  <si>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</si>
  <si>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</si>
  <si>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</si>
  <si>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</si>
  <si>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</si>
  <si>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</si>
  <si>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</si>
  <si>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</si>
  <si>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</si>
  <si>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</si>
  <si>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</si>
  <si>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</si>
  <si>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</si>
  <si>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</si>
  <si>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</si>
  <si>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</si>
  <si>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</si>
  <si>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</si>
  <si>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</si>
  <si>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</si>
  <si>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</si>
  <si>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</si>
  <si>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</si>
  <si>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</si>
  <si>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</si>
  <si>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</si>
  <si>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</si>
  <si>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</si>
  <si>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</si>
  <si>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</si>
  <si>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</si>
  <si>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</si>
  <si>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</si>
  <si>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</si>
  <si>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</si>
  <si>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</si>
  <si>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</si>
  <si>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</si>
  <si>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</si>
  <si>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</si>
  <si>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</si>
  <si>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</si>
  <si>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</si>
  <si>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</si>
  <si>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</si>
  <si>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</si>
  <si>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</si>
  <si>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</si>
  <si>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</si>
  <si>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</si>
  <si>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</si>
  <si>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</si>
  <si>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</si>
  <si>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</si>
  <si>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</si>
  <si>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</si>
  <si>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</si>
  <si>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</si>
  <si>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</si>
  <si>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</si>
  <si>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</si>
  <si>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</si>
  <si>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</si>
  <si>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</si>
  <si>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</si>
  <si>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</si>
  <si>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</si>
  <si>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</si>
  <si>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</si>
  <si>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</si>
  <si>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</si>
  <si>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</si>
  <si>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</si>
  <si>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</si>
  <si>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</si>
  <si>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</si>
  <si>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</si>
  <si>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</si>
  <si>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</si>
  <si>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</si>
  <si>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</si>
  <si>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</si>
  <si>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</si>
  <si>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</si>
  <si>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</si>
  <si>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</si>
  <si>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</si>
  <si>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</si>
  <si>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</si>
  <si>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</si>
  <si>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</si>
  <si>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</si>
  <si>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</si>
  <si>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</si>
  <si>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</si>
  <si>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</si>
  <si>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</si>
  <si>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</si>
  <si>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</si>
  <si>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</si>
  <si>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</si>
  <si>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</si>
  <si>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</si>
  <si>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</si>
  <si>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</si>
  <si>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</si>
  <si>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</si>
  <si>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</si>
  <si>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</si>
  <si>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</si>
  <si>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</si>
  <si>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</si>
  <si>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</si>
  <si>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</si>
  <si>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</si>
  <si>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</si>
  <si>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</si>
  <si>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</si>
  <si>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</si>
  <si>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</si>
  <si>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</si>
  <si>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</si>
  <si>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</si>
  <si>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</si>
  <si>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</si>
  <si>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</si>
  <si>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</si>
  <si>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</si>
  <si>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</si>
  <si>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</si>
  <si>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</si>
  <si>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</si>
  <si>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</si>
  <si>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</si>
  <si>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</si>
  <si>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</si>
  <si>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</si>
  <si>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</si>
  <si>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</si>
  <si>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</si>
  <si>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</si>
  <si>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</si>
  <si>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</si>
  <si>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</si>
  <si>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</si>
  <si>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</si>
  <si>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</si>
  <si>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</si>
  <si>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</si>
  <si>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</si>
  <si>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</si>
  <si>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</si>
  <si>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</si>
  <si>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</si>
  <si>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</si>
  <si>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</si>
  <si>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</si>
  <si>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</si>
  <si>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</si>
  <si>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</si>
  <si>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</si>
  <si>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</si>
  <si>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</si>
  <si>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</si>
  <si>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</si>
  <si>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</si>
  <si>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</si>
  <si>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</si>
  <si>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</si>
  <si>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</si>
  <si>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</si>
  <si>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</si>
  <si>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</si>
  <si>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</si>
  <si>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</si>
  <si>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</si>
  <si>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</si>
  <si>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</si>
  <si>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</si>
  <si>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</si>
  <si>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</si>
  <si>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</si>
  <si>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</si>
  <si>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</si>
  <si>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</si>
  <si>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</si>
  <si>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</si>
  <si>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</si>
  <si>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</si>
  <si>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</si>
  <si>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</si>
  <si>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</si>
  <si>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</si>
  <si>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</si>
  <si>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</si>
  <si>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</si>
  <si>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</si>
  <si>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</si>
  <si>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</si>
  <si>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</si>
  <si>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</si>
  <si>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</si>
  <si>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</si>
  <si>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</si>
  <si>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</si>
  <si>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</si>
  <si>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</si>
  <si>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</si>
  <si>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</si>
  <si>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</si>
  <si>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</si>
  <si>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</si>
  <si>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</si>
  <si>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</si>
  <si>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</si>
  <si>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</si>
  <si>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</si>
  <si>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</si>
  <si>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</si>
  <si>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</si>
  <si>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</si>
  <si>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</si>
  <si>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</si>
  <si>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</si>
  <si>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</si>
  <si>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</si>
  <si>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</si>
  <si>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</si>
  <si>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</si>
  <si>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</si>
  <si>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</si>
  <si>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</si>
  <si>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</si>
  <si>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</si>
  <si>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</si>
  <si>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</si>
  <si>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</si>
  <si>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</si>
  <si>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</si>
  <si>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</si>
  <si>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</si>
  <si>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</si>
  <si>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</si>
  <si>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</si>
  <si>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</si>
  <si>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</si>
  <si>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</si>
  <si>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</si>
  <si>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</si>
  <si>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</si>
  <si>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</si>
  <si>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</si>
  <si>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</si>
  <si>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</si>
  <si>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</si>
  <si>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</si>
  <si>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</si>
  <si>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</si>
  <si>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</si>
  <si>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</si>
  <si>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</si>
  <si>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</si>
  <si>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</si>
  <si>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</si>
  <si>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</si>
  <si>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</si>
  <si>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</si>
  <si>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</si>
  <si>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</si>
  <si>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</si>
  <si>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</si>
  <si>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</si>
  <si>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</si>
  <si>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</si>
  <si>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</si>
  <si>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</si>
  <si>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</si>
  <si>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</si>
  <si>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</si>
  <si>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</si>
  <si>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</si>
  <si>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</si>
  <si>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</si>
  <si>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</si>
  <si>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</si>
  <si>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</si>
  <si>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</si>
  <si>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</si>
  <si>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</si>
  <si>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</si>
  <si>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</si>
  <si>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</si>
  <si>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</si>
  <si>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</si>
  <si>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</si>
  <si>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</si>
  <si>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</si>
  <si>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</si>
  <si>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</si>
  <si>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</si>
  <si>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</si>
  <si>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</si>
  <si>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</si>
  <si>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</si>
  <si>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</si>
  <si>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</si>
  <si>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</si>
  <si>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</si>
  <si>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</si>
  <si>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</si>
  <si>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</si>
  <si>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</si>
  <si>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</si>
  <si>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</si>
  <si>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</si>
  <si>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</si>
  <si>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</si>
  <si>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</si>
  <si>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</si>
  <si>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</si>
  <si>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</si>
  <si>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</si>
  <si>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</si>
  <si>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</si>
  <si>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</si>
  <si>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</si>
  <si>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</si>
  <si>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</si>
  <si>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</si>
  <si>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</si>
  <si>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</si>
  <si>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</si>
  <si>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</si>
  <si>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</si>
  <si>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</si>
  <si>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</si>
  <si>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</si>
  <si>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</si>
  <si>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</si>
  <si>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</si>
  <si>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</si>
  <si>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</si>
  <si>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</si>
  <si>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</si>
  <si>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</si>
  <si>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</si>
  <si>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</si>
  <si>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</si>
  <si>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</si>
  <si>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</si>
  <si>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</si>
  <si>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</si>
  <si>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</si>
  <si>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</si>
  <si>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</si>
  <si>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</si>
  <si>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</si>
  <si>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</si>
  <si>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</si>
  <si>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</si>
  <si>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</si>
  <si>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</si>
  <si>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</si>
  <si>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</si>
  <si>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</si>
  <si>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</si>
  <si>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</si>
  <si>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</si>
  <si>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</si>
  <si>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</si>
  <si>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</si>
  <si>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</si>
  <si>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</si>
  <si>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</si>
  <si>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</si>
  <si>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</si>
  <si>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</si>
  <si>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</si>
  <si>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</si>
  <si>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</si>
  <si>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</si>
  <si>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</si>
  <si>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</si>
  <si>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</si>
  <si>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</si>
  <si>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</si>
  <si>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</si>
  <si>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</si>
  <si>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</si>
  <si>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</si>
  <si>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</si>
  <si>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</si>
  <si>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</si>
  <si>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</si>
  <si>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</si>
  <si>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</si>
  <si>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</si>
  <si>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</si>
  <si>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</si>
  <si>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</si>
  <si>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</si>
  <si>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</si>
  <si>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</si>
  <si>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</si>
  <si>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</si>
  <si>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</si>
  <si>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</si>
  <si>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</si>
  <si>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</si>
  <si>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</si>
  <si>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</si>
  <si>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</si>
  <si>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</si>
  <si>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</si>
  <si>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</si>
  <si>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</si>
  <si>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</si>
  <si>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</si>
  <si>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</si>
  <si>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</si>
  <si>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</si>
  <si>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</si>
  <si>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</si>
  <si>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</si>
  <si>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</si>
  <si>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</si>
  <si>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</si>
  <si>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</si>
  <si>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</si>
  <si>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</si>
  <si>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</si>
  <si>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</si>
  <si>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</si>
  <si>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</si>
  <si>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</si>
  <si>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</si>
  <si>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</si>
  <si>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</si>
  <si>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</si>
  <si>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</si>
  <si>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</si>
  <si>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</si>
  <si>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</si>
  <si>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</si>
  <si>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</si>
  <si>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</si>
  <si>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</si>
  <si>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</si>
  <si>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</si>
  <si>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</si>
  <si>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</si>
  <si>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</si>
  <si>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</si>
  <si>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</si>
  <si>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</si>
  <si>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</si>
  <si>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</si>
  <si>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</si>
  <si>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</si>
  <si>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</si>
  <si>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</si>
  <si>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</si>
  <si>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</si>
  <si>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</si>
  <si>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</si>
  <si>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</si>
  <si>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</si>
  <si>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</si>
  <si>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</si>
  <si>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</si>
  <si>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</si>
  <si>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</si>
  <si>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</si>
  <si>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</si>
  <si>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</si>
  <si>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</si>
  <si>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</si>
  <si>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</si>
  <si>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</si>
  <si>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</si>
  <si>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</si>
  <si>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</si>
  <si>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</si>
  <si>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</si>
  <si>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</si>
  <si>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</si>
  <si>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</si>
  <si>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</si>
  <si>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</si>
  <si>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</si>
  <si>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</si>
  <si>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</si>
  <si>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</si>
  <si>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</si>
  <si>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</si>
  <si>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</si>
  <si>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</si>
  <si>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</si>
  <si>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</si>
  <si>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</si>
  <si>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</si>
  <si>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</si>
  <si>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</si>
  <si>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</si>
  <si>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</si>
  <si>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</si>
  <si>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</si>
  <si>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</si>
  <si>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</si>
  <si>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</si>
  <si>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</si>
  <si>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</si>
  <si>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</si>
  <si>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</si>
  <si>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</si>
  <si>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</si>
  <si>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</si>
  <si>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</si>
  <si>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</si>
  <si>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</si>
  <si>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</si>
  <si>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</si>
  <si>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</si>
  <si>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</si>
  <si>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</si>
  <si>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</si>
  <si>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</si>
  <si>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</si>
  <si>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</si>
  <si>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</si>
  <si>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</si>
  <si>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</si>
  <si>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</si>
  <si>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</si>
  <si>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</si>
  <si>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</si>
  <si>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</si>
  <si>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</si>
  <si>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</si>
  <si>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</si>
  <si>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</si>
  <si>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</si>
  <si>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</si>
  <si>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</si>
  <si>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</si>
  <si>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</si>
  <si>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</si>
  <si>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</si>
  <si>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</si>
  <si>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</si>
  <si>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</si>
  <si>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</si>
  <si>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</si>
  <si>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</si>
  <si>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</si>
  <si>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</si>
  <si>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</si>
  <si>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</si>
  <si>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</si>
  <si>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</si>
  <si>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</si>
  <si>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</si>
  <si>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</si>
  <si>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</si>
  <si>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</si>
  <si>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</si>
  <si>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</si>
  <si>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</si>
  <si>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</si>
  <si>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</si>
  <si>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</si>
  <si>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</si>
  <si>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</si>
  <si>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</si>
  <si>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</si>
  <si>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</si>
  <si>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</si>
  <si>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</si>
  <si>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</si>
  <si>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</si>
  <si>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</si>
  <si>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</si>
  <si>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</si>
  <si>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</si>
  <si>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</si>
  <si>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</si>
  <si>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</si>
  <si>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</si>
  <si>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</si>
  <si>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</si>
  <si>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</si>
  <si>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</si>
  <si>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</si>
  <si>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</si>
  <si>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</si>
  <si>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</si>
  <si>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</si>
  <si>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</si>
  <si>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</si>
  <si>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</si>
  <si>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</si>
  <si>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</si>
  <si>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</si>
  <si>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</si>
  <si>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</si>
  <si>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</si>
  <si>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</si>
  <si>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</si>
  <si>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</si>
  <si>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</si>
  <si>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</si>
  <si>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</si>
  <si>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</si>
  <si>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</si>
  <si>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</si>
  <si>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</si>
  <si>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</si>
  <si>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</si>
  <si>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</si>
  <si>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</si>
  <si>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</si>
  <si>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</si>
  <si>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</si>
  <si>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</si>
  <si>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</si>
  <si>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</si>
  <si>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</si>
  <si>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</si>
  <si>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</si>
  <si>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</si>
  <si>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</si>
  <si>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</si>
  <si>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</si>
  <si>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</si>
  <si>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</si>
  <si>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</si>
  <si>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</si>
  <si>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</si>
  <si>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</si>
  <si>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</si>
  <si>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</si>
  <si>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</si>
  <si>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</si>
  <si>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</si>
  <si>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</si>
  <si>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</si>
  <si>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</si>
  <si>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</si>
  <si>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</si>
  <si>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</si>
  <si>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</si>
  <si>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</si>
  <si>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</si>
  <si>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</si>
  <si>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</si>
  <si>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</si>
  <si>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</si>
  <si>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</si>
  <si>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</si>
  <si>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</si>
  <si>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</si>
  <si>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</si>
  <si>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</si>
  <si>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</si>
  <si>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</si>
  <si>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</si>
  <si>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</si>
  <si>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</si>
  <si>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</si>
  <si>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</si>
  <si>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</si>
  <si>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</si>
  <si>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</si>
  <si>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</si>
  <si>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</si>
  <si>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</si>
  <si>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</si>
  <si>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</si>
  <si>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</si>
  <si>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</si>
  <si>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</si>
  <si>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</si>
  <si>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</si>
  <si>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</si>
  <si>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</si>
  <si>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</si>
  <si>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</si>
  <si>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</si>
  <si>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</si>
  <si>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</si>
  <si>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</si>
  <si>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</si>
  <si>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</si>
  <si>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</si>
  <si>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</si>
  <si>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</si>
  <si>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</si>
  <si>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</si>
  <si>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</si>
  <si>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</si>
  <si>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</si>
  <si>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</si>
  <si>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</si>
  <si>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</si>
  <si>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</si>
  <si>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</si>
  <si>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</si>
  <si>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</si>
  <si>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</si>
  <si>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</si>
  <si>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</si>
  <si>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</si>
  <si>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</si>
  <si>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</si>
  <si>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</si>
  <si>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</si>
  <si>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</si>
  <si>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</si>
  <si>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</si>
  <si>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</si>
  <si>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</si>
  <si>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</si>
  <si>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</si>
  <si>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</si>
  <si>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</si>
  <si>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</si>
  <si>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</si>
  <si>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</si>
  <si>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</si>
  <si>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</si>
  <si>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</si>
  <si>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</si>
  <si>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</si>
  <si>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</si>
  <si>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</si>
  <si>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</si>
  <si>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</si>
  <si>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</si>
  <si>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</si>
  <si>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</si>
  <si>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</si>
  <si>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</si>
  <si>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</si>
  <si>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</si>
  <si>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</si>
  <si>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</si>
  <si>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</si>
  <si>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</si>
  <si>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</si>
  <si>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</si>
  <si>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</si>
  <si>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</si>
  <si>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</si>
  <si>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</si>
  <si>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</si>
  <si>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</si>
  <si>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</si>
  <si>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</si>
  <si>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</si>
  <si>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</si>
  <si>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</si>
  <si>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</si>
  <si>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</si>
  <si>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</si>
  <si>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</si>
  <si>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</si>
  <si>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</si>
  <si>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</si>
  <si>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</si>
  <si>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</si>
  <si>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</si>
  <si>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</si>
  <si>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</si>
  <si>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</si>
  <si>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</si>
  <si>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</si>
  <si>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</si>
  <si>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</si>
  <si>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</si>
  <si>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</si>
  <si>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</si>
  <si>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</si>
  <si>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</si>
  <si>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</si>
  <si>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</si>
  <si>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</si>
  <si>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</si>
  <si>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</si>
  <si>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</si>
  <si>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</si>
  <si>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</si>
  <si>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</si>
  <si>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</si>
  <si>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</si>
  <si>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</si>
  <si>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</si>
  <si>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</si>
  <si>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</si>
  <si>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</si>
  <si>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</si>
  <si>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</si>
  <si>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</si>
  <si>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</si>
  <si>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</si>
  <si>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</si>
  <si>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</si>
  <si>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</si>
  <si>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</si>
  <si>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</si>
  <si>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</si>
  <si>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</si>
  <si>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</si>
  <si>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</si>
  <si>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</si>
  <si>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</si>
  <si>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</si>
  <si>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</si>
  <si>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</si>
  <si>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</si>
  <si>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</si>
  <si>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</si>
  <si>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</si>
  <si>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</si>
  <si>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</si>
  <si>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</si>
  <si>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</si>
  <si>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</si>
  <si>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</si>
  <si>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</si>
  <si>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</si>
  <si>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</si>
  <si>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</si>
  <si>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</si>
  <si>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</si>
  <si>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</si>
  <si>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</si>
  <si>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</si>
  <si>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</si>
  <si>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</si>
  <si>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</si>
  <si>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</si>
  <si>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</si>
  <si>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</si>
  <si>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</si>
  <si>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</si>
  <si>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</si>
  <si>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</si>
  <si>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</si>
  <si>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</si>
  <si>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</si>
  <si>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</si>
  <si>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</si>
  <si>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</si>
  <si>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</si>
  <si>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</si>
  <si>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</si>
  <si>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</si>
  <si>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</si>
  <si>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</si>
  <si>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</si>
  <si>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</si>
  <si>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</si>
  <si>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</si>
  <si>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</si>
  <si>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</si>
  <si>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</si>
  <si>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</si>
  <si>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</si>
  <si>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</si>
  <si>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</si>
  <si>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</si>
  <si>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</si>
  <si>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</si>
  <si>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</si>
  <si>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</si>
  <si>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</si>
  <si>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</si>
  <si>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</si>
  <si>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</si>
  <si>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</si>
  <si>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</si>
  <si>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</si>
  <si>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</si>
  <si>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</si>
  <si>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</si>
  <si>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</si>
  <si>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</si>
  <si>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</si>
  <si>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</si>
  <si>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</si>
  <si>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</si>
  <si>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</si>
  <si>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</si>
  <si>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</si>
  <si>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</si>
  <si>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</si>
  <si>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</si>
  <si>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</si>
  <si>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</si>
  <si>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</si>
  <si>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</si>
  <si>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</si>
  <si>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</si>
  <si>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</si>
  <si>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</si>
  <si>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</si>
  <si>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</si>
  <si>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</si>
  <si>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</si>
  <si>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</si>
  <si>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</si>
  <si>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</si>
  <si>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</si>
  <si>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</si>
  <si>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</si>
  <si>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</si>
  <si>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</si>
  <si>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</si>
  <si>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</si>
  <si>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</si>
  <si>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</si>
  <si>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</si>
  <si>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</si>
  <si>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</si>
  <si>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</si>
  <si>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</si>
  <si>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</si>
  <si>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</si>
  <si>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</si>
  <si>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</si>
  <si>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</si>
  <si>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</si>
  <si>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</si>
  <si>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</si>
  <si>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</si>
  <si>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</si>
  <si>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</si>
  <si>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</si>
  <si>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</si>
  <si>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</si>
  <si>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</si>
  <si>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</si>
  <si>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</si>
  <si>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</si>
  <si>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</si>
  <si>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</si>
  <si>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</si>
  <si>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</si>
  <si>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</si>
  <si>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</si>
  <si>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</si>
  <si>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</si>
  <si>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</si>
  <si>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</si>
  <si>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</si>
  <si>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</si>
  <si>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</si>
  <si>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</si>
  <si>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</si>
  <si>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</si>
  <si>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</si>
  <si>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</si>
  <si>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</si>
  <si>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</si>
  <si>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</si>
  <si>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</si>
  <si>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</si>
  <si>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</si>
  <si>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</si>
  <si>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</si>
  <si>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</si>
  <si>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</si>
  <si>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</si>
  <si>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</si>
  <si>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</si>
  <si>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</si>
  <si>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</si>
  <si>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</si>
  <si>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</si>
  <si>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</si>
  <si>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</si>
  <si>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</si>
  <si>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</si>
  <si>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</si>
  <si>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</si>
  <si>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</si>
  <si>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</si>
  <si>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</si>
  <si>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</si>
  <si>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</si>
  <si>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</si>
  <si>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</si>
  <si>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</si>
  <si>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</si>
  <si>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</si>
  <si>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</si>
  <si>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</si>
  <si>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</si>
  <si>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</si>
  <si>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</si>
  <si>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</si>
  <si>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</si>
  <si>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</si>
  <si>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</si>
  <si>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</si>
  <si>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</si>
  <si>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</si>
  <si>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</si>
  <si>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</si>
  <si>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</si>
  <si>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</si>
  <si>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</si>
  <si>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</si>
  <si>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</si>
  <si>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</si>
  <si>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</si>
  <si>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</si>
  <si>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</si>
  <si>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</si>
  <si>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</si>
  <si>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</si>
  <si>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</si>
  <si>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</si>
  <si>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</si>
  <si>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</si>
  <si>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</si>
  <si>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</si>
  <si>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</si>
  <si>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</si>
  <si>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</si>
  <si>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</si>
  <si>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</si>
  <si>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</si>
  <si>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</si>
  <si>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</si>
  <si>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</si>
  <si>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</si>
  <si>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</si>
  <si>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</si>
  <si>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</si>
  <si>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</si>
  <si>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</si>
  <si>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</si>
  <si>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</si>
  <si>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</si>
  <si>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</si>
  <si>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</si>
  <si>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</si>
  <si>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</si>
  <si>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</si>
  <si>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</si>
  <si>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</si>
  <si>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</si>
  <si>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</si>
  <si>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</si>
  <si>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</si>
  <si>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</si>
  <si>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</si>
  <si>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</si>
  <si>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</si>
  <si>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</si>
  <si>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</si>
  <si>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</si>
  <si>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</si>
  <si>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</si>
  <si>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</si>
  <si>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</si>
  <si>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</si>
  <si>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</si>
  <si>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</si>
  <si>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</si>
  <si>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</si>
  <si>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</si>
  <si>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</si>
  <si>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</si>
  <si>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</si>
  <si>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</si>
  <si>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</si>
  <si>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</si>
  <si>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</si>
  <si>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</si>
  <si>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</si>
  <si>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</si>
  <si>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</si>
  <si>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</si>
  <si>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</si>
  <si>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</si>
  <si>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</si>
  <si>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</si>
  <si>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</si>
  <si>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</si>
  <si>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</si>
  <si>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</si>
  <si>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</si>
  <si>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</si>
  <si>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</si>
  <si>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</si>
  <si>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</si>
  <si>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</si>
  <si>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</si>
  <si>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</si>
  <si>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</si>
  <si>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</si>
  <si>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</si>
  <si>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</si>
  <si>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</si>
  <si>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</si>
  <si>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</si>
  <si>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</si>
  <si>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</si>
  <si>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</si>
  <si>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</si>
  <si>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</si>
  <si>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</si>
  <si>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</si>
  <si>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</si>
  <si>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</si>
  <si>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</si>
  <si>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</si>
  <si>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</si>
  <si>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</si>
  <si>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</si>
  <si>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</si>
  <si>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</si>
  <si>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</si>
  <si>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</si>
  <si>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</si>
  <si>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</si>
  <si>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</si>
  <si>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</si>
  <si>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</si>
  <si>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</si>
  <si>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</si>
  <si>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</si>
  <si>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</si>
  <si>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</si>
  <si>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</si>
  <si>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</si>
  <si>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</si>
  <si>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</si>
  <si>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</si>
  <si>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</si>
  <si>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</si>
  <si>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</si>
  <si>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</si>
  <si>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</si>
  <si>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</si>
  <si>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</si>
  <si>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</si>
  <si>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</si>
  <si>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</si>
  <si>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</si>
  <si>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</si>
  <si>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</si>
  <si>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</si>
  <si>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</si>
  <si>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</si>
  <si>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</si>
  <si>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</si>
  <si>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</si>
  <si>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</si>
  <si>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</si>
  <si>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</si>
  <si>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</si>
  <si>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</si>
  <si>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</si>
  <si>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</si>
  <si>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</si>
  <si>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</si>
  <si>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</si>
  <si>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</si>
  <si>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</si>
  <si>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</si>
  <si>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</si>
  <si>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</si>
  <si>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</si>
  <si>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</si>
  <si>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</si>
  <si>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</si>
  <si>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</si>
  <si>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</si>
  <si>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</si>
  <si>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</si>
  <si>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</si>
  <si>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</si>
  <si>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</si>
  <si>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</si>
  <si>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</si>
  <si>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</si>
  <si>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</si>
  <si>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</si>
  <si>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</si>
  <si>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</si>
  <si>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</si>
  <si>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</si>
  <si>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</si>
  <si>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</si>
  <si>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</si>
  <si>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</si>
  <si>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</si>
  <si>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</si>
  <si>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</si>
  <si>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</si>
  <si>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</si>
  <si>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</si>
  <si>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</si>
  <si>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</si>
  <si>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</si>
  <si>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</si>
  <si>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</si>
  <si>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</si>
  <si>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</si>
  <si>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</si>
  <si>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</si>
  <si>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</si>
  <si>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</si>
  <si>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</si>
  <si>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</si>
  <si>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</si>
  <si>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</si>
  <si>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</si>
  <si>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</si>
  <si>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</si>
  <si>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</si>
  <si>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</si>
  <si>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</si>
  <si>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</si>
  <si>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</si>
  <si>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</si>
  <si>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</si>
  <si>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</si>
  <si>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</si>
  <si>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</si>
  <si>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</si>
  <si>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</si>
  <si>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</si>
  <si>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</si>
  <si>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</si>
  <si>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</si>
  <si>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</si>
  <si>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</si>
  <si>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</si>
  <si>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</si>
  <si>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</si>
  <si>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</si>
  <si>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</si>
  <si>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</si>
  <si>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</si>
  <si>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</si>
  <si>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</si>
  <si>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</si>
  <si>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</si>
  <si>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</si>
  <si>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</si>
  <si>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</si>
  <si>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</si>
  <si>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</si>
  <si>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</si>
  <si>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</si>
  <si>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</si>
  <si>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</si>
  <si>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</si>
  <si>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</si>
  <si>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</si>
  <si>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</si>
  <si>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</si>
  <si>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</si>
  <si>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</si>
  <si>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</si>
  <si>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</si>
  <si>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</si>
  <si>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</si>
  <si>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</si>
  <si>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</si>
  <si>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</si>
  <si>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</si>
  <si>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</si>
  <si>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</si>
  <si>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</si>
  <si>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</si>
  <si>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</si>
  <si>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</si>
  <si>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</si>
  <si>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</si>
  <si>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</si>
  <si>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</si>
  <si>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</si>
  <si>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</si>
  <si>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</si>
  <si>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</si>
  <si>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</si>
  <si>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</si>
  <si>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</si>
  <si>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</si>
  <si>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</si>
  <si>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</si>
  <si>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</si>
  <si>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</si>
  <si>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</si>
  <si>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</si>
  <si>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</si>
  <si>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</si>
  <si>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</si>
  <si>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</si>
  <si>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</si>
  <si>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</si>
  <si>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</si>
  <si>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</si>
  <si>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</si>
  <si>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</si>
  <si>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</si>
  <si>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</si>
  <si>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</si>
  <si>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</si>
  <si>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</si>
  <si>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</si>
  <si>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</si>
  <si>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</si>
  <si>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</si>
  <si>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</si>
  <si>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</si>
  <si>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</si>
  <si>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</si>
  <si>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</si>
  <si>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</si>
  <si>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</si>
  <si>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</si>
  <si>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</si>
  <si>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</si>
  <si>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</si>
  <si>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</si>
  <si>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</si>
  <si>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</si>
  <si>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</si>
  <si>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</si>
  <si>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</si>
  <si>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</si>
  <si>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</si>
  <si>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</si>
  <si>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</si>
  <si>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</si>
  <si>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</si>
  <si>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</si>
  <si>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</si>
  <si>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</si>
  <si>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</si>
  <si>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</si>
  <si>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</si>
  <si>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</si>
  <si>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</si>
  <si>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</si>
  <si>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</si>
  <si>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</si>
  <si>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</si>
  <si>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</si>
  <si>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</si>
  <si>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</si>
  <si>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</si>
  <si>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</si>
  <si>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</si>
  <si>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</si>
  <si>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</si>
  <si>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</si>
  <si>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</si>
  <si>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</si>
  <si>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</si>
  <si>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</si>
  <si>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</si>
  <si>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</si>
  <si>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</si>
  <si>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</si>
  <si>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</si>
  <si>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</si>
  <si>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</si>
  <si>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</si>
  <si>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</si>
  <si>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</si>
  <si>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</si>
  <si>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</si>
  <si>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</si>
  <si>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</si>
  <si>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</si>
  <si>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</si>
  <si>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</si>
  <si>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</si>
  <si>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</si>
  <si>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</si>
  <si>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</si>
  <si>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</si>
  <si>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</si>
  <si>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</si>
  <si>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</si>
  <si>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</si>
  <si>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</si>
  <si>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</si>
  <si>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</si>
  <si>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</si>
  <si>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</si>
  <si>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</si>
  <si>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</si>
  <si>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</si>
  <si>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</si>
  <si>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</si>
  <si>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</si>
  <si>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</si>
  <si>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</si>
  <si>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</si>
  <si>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</si>
  <si>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</si>
  <si>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</si>
  <si>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</si>
  <si>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</si>
  <si>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</si>
  <si>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</si>
  <si>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</si>
  <si>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</si>
  <si>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</si>
  <si>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</si>
  <si>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</si>
  <si>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</si>
  <si>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</si>
  <si>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</si>
  <si>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</si>
  <si>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</si>
  <si>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</si>
  <si>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</si>
  <si>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</si>
  <si>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</si>
  <si>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</si>
  <si>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</si>
  <si>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</si>
  <si>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</si>
  <si>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</si>
  <si>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</si>
  <si>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</si>
  <si>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</si>
  <si>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</si>
  <si>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</si>
  <si>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</si>
  <si>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</si>
  <si>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</si>
  <si>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</si>
  <si>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</si>
  <si>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</si>
  <si>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</si>
  <si>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</si>
  <si>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</si>
  <si>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</si>
  <si>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</si>
  <si>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</si>
  <si>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</si>
  <si>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</si>
  <si>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</si>
  <si>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</si>
  <si>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</si>
  <si>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</si>
  <si>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</si>
  <si>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</si>
  <si>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</si>
  <si>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</si>
  <si>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</si>
  <si>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</si>
  <si>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</si>
  <si>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</si>
  <si>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</si>
  <si>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</si>
  <si>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</si>
  <si>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</si>
  <si>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</si>
  <si>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</si>
  <si>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</si>
  <si>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</si>
  <si>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</si>
  <si>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</si>
  <si>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</si>
  <si>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</si>
  <si>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</si>
  <si>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</si>
  <si>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</si>
  <si>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</si>
  <si>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</si>
  <si>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</si>
  <si>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</si>
  <si>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</si>
  <si>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</si>
  <si>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</si>
  <si>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</si>
  <si>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</si>
  <si>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</si>
  <si>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</si>
  <si>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</si>
  <si>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</si>
  <si>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</si>
  <si>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</si>
  <si>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</si>
  <si>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</si>
  <si>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</si>
  <si>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</si>
  <si>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</si>
  <si>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</si>
  <si>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</si>
  <si>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</si>
  <si>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</si>
  <si>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</si>
  <si>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</si>
  <si>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</si>
  <si>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</si>
  <si>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</si>
  <si>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</si>
  <si>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</si>
  <si>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</si>
  <si>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</si>
  <si>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</si>
  <si>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</si>
  <si>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</si>
  <si>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</si>
  <si>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</si>
  <si>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</si>
  <si>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</si>
  <si>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</si>
  <si>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</si>
  <si>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</si>
  <si>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</si>
  <si>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</si>
  <si>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</si>
  <si>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</si>
  <si>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</si>
  <si>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</si>
  <si>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</si>
  <si>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</si>
  <si>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</si>
  <si>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</si>
  <si>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</si>
  <si>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</si>
  <si>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</si>
  <si>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</si>
  <si>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</si>
  <si>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</si>
  <si>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</si>
  <si>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</si>
  <si>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</si>
  <si>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</si>
  <si>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</si>
  <si>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</si>
  <si>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</si>
  <si>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</si>
  <si>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</si>
  <si>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</si>
  <si>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</si>
  <si>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</si>
  <si>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</si>
  <si>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</si>
  <si>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</si>
  <si>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</si>
  <si>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</si>
  <si>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</si>
  <si>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</si>
  <si>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</si>
  <si>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</si>
  <si>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</si>
  <si>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</si>
  <si>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</si>
  <si>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</si>
  <si>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</si>
  <si>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</si>
  <si>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</si>
  <si>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</si>
  <si>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</si>
  <si>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</si>
  <si>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</si>
  <si>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</si>
  <si>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</si>
  <si>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</si>
  <si>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</si>
  <si>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</si>
  <si>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</si>
  <si>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</si>
  <si>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</si>
  <si>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</si>
  <si>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</si>
  <si>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</si>
  <si>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</si>
  <si>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</si>
  <si>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</si>
  <si>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</si>
  <si>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</si>
  <si>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</si>
  <si>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</si>
  <si>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</si>
  <si>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</si>
  <si>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</si>
  <si>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</si>
  <si>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</si>
  <si>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</si>
  <si>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</si>
  <si>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</si>
  <si>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</si>
  <si>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</si>
  <si>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</si>
  <si>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</si>
  <si>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</si>
  <si>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</si>
  <si>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</si>
  <si>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</si>
  <si>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</si>
  <si>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</si>
  <si>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</si>
  <si>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</si>
  <si>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</si>
  <si>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</si>
  <si>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</si>
  <si>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</si>
  <si>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</si>
  <si>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</si>
  <si>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</si>
  <si>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</si>
  <si>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</si>
  <si>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</si>
  <si>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</si>
  <si>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</si>
  <si>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</si>
  <si>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</si>
  <si>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</si>
  <si>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</si>
  <si>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</si>
  <si>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</si>
  <si>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</si>
  <si>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</si>
  <si>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</si>
  <si>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</si>
  <si>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</si>
  <si>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</si>
  <si>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</si>
  <si>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</si>
  <si>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</si>
  <si>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</si>
  <si>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</si>
  <si>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</si>
  <si>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</si>
  <si>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</si>
  <si>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</si>
  <si>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</si>
  <si>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</si>
  <si>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</si>
  <si>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</si>
  <si>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</si>
  <si>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</si>
  <si>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</si>
  <si>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</si>
  <si>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</si>
  <si>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</si>
  <si>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</si>
  <si>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</si>
  <si>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</si>
  <si>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</si>
  <si>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</si>
  <si>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</si>
  <si>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</si>
  <si>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</si>
  <si>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</si>
  <si>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</si>
  <si>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</si>
  <si>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</si>
  <si>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</si>
  <si>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</si>
  <si>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</si>
  <si>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</si>
  <si>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</si>
  <si>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</si>
  <si>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</si>
  <si>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</si>
  <si>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</si>
  <si>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</si>
  <si>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</si>
  <si>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</si>
  <si>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</si>
  <si>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</si>
  <si>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</si>
  <si>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</si>
  <si>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</si>
  <si>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</si>
  <si>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</si>
  <si>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</si>
  <si>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</si>
  <si>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</si>
  <si>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</si>
  <si>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</si>
  <si>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</si>
  <si>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</si>
  <si>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</si>
  <si>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</si>
  <si>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</si>
  <si>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</si>
  <si>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</si>
  <si>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</si>
  <si>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</si>
  <si>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</si>
  <si>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</si>
  <si>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</si>
  <si>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</si>
  <si>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</si>
  <si>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</si>
  <si>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</si>
  <si>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</si>
  <si>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</si>
  <si>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</si>
  <si>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</si>
  <si>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</si>
  <si>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</si>
  <si>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</si>
  <si>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</si>
  <si>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</si>
  <si>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</si>
  <si>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</si>
  <si>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</si>
  <si>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</si>
  <si>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</si>
  <si>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</si>
  <si>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</si>
  <si>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</si>
  <si>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</si>
  <si>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</si>
  <si>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</si>
  <si>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</si>
  <si>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</si>
  <si>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</si>
  <si>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</si>
  <si>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</si>
  <si>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</si>
  <si>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</si>
  <si>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</si>
  <si>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</si>
  <si>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</si>
  <si>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</si>
  <si>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</si>
  <si>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</si>
  <si>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</si>
  <si>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</si>
  <si>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</si>
  <si>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</si>
  <si>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</si>
  <si>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</si>
  <si>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</si>
  <si>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</si>
  <si>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</si>
  <si>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</si>
  <si>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</si>
  <si>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</si>
  <si>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</si>
  <si>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</si>
  <si>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</si>
  <si>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</si>
  <si>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</si>
  <si>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</si>
  <si>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</si>
  <si>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</si>
  <si>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</si>
  <si>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</si>
  <si>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</si>
  <si>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</si>
  <si>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</si>
  <si>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</si>
  <si>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</si>
  <si>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</si>
  <si>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</si>
  <si>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</si>
  <si>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</si>
  <si>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</si>
  <si>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</si>
  <si>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</si>
  <si>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</si>
  <si>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</si>
  <si>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</si>
  <si>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</si>
  <si>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</si>
  <si>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</si>
  <si>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</si>
  <si>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</si>
  <si>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</si>
  <si>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</si>
  <si>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</si>
  <si>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</si>
  <si>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</si>
  <si>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</si>
  <si>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</si>
  <si>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</si>
  <si>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</si>
  <si>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</si>
  <si>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</si>
  <si>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</si>
  <si>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</si>
  <si>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</si>
  <si>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</si>
  <si>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</si>
  <si>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</si>
  <si>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</si>
  <si>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</si>
  <si>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</si>
  <si>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</si>
  <si>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</si>
  <si>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</si>
  <si>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</si>
  <si>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</si>
  <si>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</si>
  <si>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</si>
  <si>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</si>
  <si>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</si>
  <si>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</si>
  <si>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</si>
  <si>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</si>
  <si>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</si>
  <si>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</si>
  <si>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</si>
  <si>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</si>
  <si>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</si>
  <si>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</si>
  <si>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</si>
  <si>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</si>
  <si>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</si>
  <si>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</si>
  <si>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</si>
  <si>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</si>
  <si>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</si>
  <si>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</si>
  <si>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</si>
  <si>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</si>
  <si>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</si>
  <si>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</si>
  <si>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</si>
  <si>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</si>
  <si>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</si>
  <si>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</si>
  <si>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</si>
  <si>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</si>
  <si>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</si>
  <si>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</si>
  <si>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</si>
  <si>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</si>
  <si>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</si>
  <si>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</si>
  <si>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</si>
  <si>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</si>
  <si>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</si>
  <si>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</si>
  <si>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</si>
  <si>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</si>
  <si>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</si>
  <si>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</si>
  <si>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</si>
  <si>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</si>
  <si>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</si>
  <si>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</si>
  <si>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</si>
  <si>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</si>
  <si>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</si>
  <si>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</si>
  <si>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</si>
  <si>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</si>
  <si>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</si>
  <si>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</si>
  <si>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</si>
  <si>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</si>
  <si>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</si>
  <si>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</si>
  <si>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</si>
  <si>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</si>
  <si>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</si>
  <si>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</si>
  <si>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</si>
  <si>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</si>
  <si>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</si>
  <si>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</si>
  <si>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</si>
  <si>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</si>
  <si>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</si>
  <si>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</si>
  <si>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</si>
  <si>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</si>
  <si>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</si>
  <si>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</si>
  <si>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</si>
  <si>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</si>
  <si>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</si>
  <si>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</si>
  <si>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</si>
  <si>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</si>
  <si>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</si>
  <si>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</si>
  <si>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</si>
  <si>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</si>
  <si>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</si>
  <si>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</si>
  <si>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</si>
  <si>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</si>
  <si>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</si>
  <si>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</si>
  <si>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</si>
  <si>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</si>
  <si>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</si>
  <si>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</si>
  <si>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</si>
  <si>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</si>
  <si>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</si>
  <si>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</si>
  <si>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</si>
  <si>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</si>
  <si>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</si>
  <si>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</si>
  <si>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</si>
  <si>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</si>
  <si>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</si>
  <si>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</si>
  <si>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</si>
  <si>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</si>
  <si>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</si>
  <si>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</si>
  <si>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</si>
  <si>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</si>
  <si>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</si>
  <si>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</si>
  <si>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</si>
  <si>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</si>
  <si>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</si>
  <si>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</si>
  <si>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</si>
  <si>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</si>
  <si>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</si>
  <si>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</si>
  <si>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</si>
  <si>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</si>
  <si>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</si>
  <si>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</si>
  <si>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</si>
  <si>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</si>
  <si>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</si>
  <si>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</si>
  <si>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</si>
  <si>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</si>
  <si>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</si>
  <si>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</si>
  <si>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</si>
  <si>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</si>
  <si>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</si>
  <si>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</si>
  <si>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</si>
  <si>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</si>
  <si>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</si>
  <si>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</si>
  <si>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</si>
  <si>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</si>
  <si>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</si>
  <si>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</si>
  <si>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</si>
  <si>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</si>
  <si>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</si>
  <si>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</si>
  <si>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</si>
  <si>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</si>
  <si>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</si>
  <si>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</si>
  <si>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</si>
  <si>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</si>
  <si>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</si>
  <si>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</si>
  <si>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</si>
  <si>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</si>
  <si>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</si>
  <si>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</si>
  <si>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</si>
  <si>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</si>
  <si>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</si>
  <si>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</si>
  <si>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</si>
  <si>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</si>
  <si>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</si>
  <si>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</si>
  <si>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</si>
  <si>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</si>
  <si>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</si>
  <si>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</si>
  <si>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</si>
  <si>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</si>
  <si>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</si>
  <si>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</si>
  <si>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</si>
  <si>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</si>
  <si>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</si>
  <si>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</si>
  <si>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</si>
  <si>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</si>
  <si>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</si>
  <si>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</si>
  <si>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</si>
  <si>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</si>
  <si>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</si>
  <si>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</si>
  <si>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</si>
  <si>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</si>
  <si>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</si>
  <si>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</si>
  <si>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</si>
  <si>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</si>
  <si>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</si>
  <si>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</si>
  <si>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</si>
  <si>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</si>
  <si>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</si>
  <si>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</si>
  <si>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</si>
  <si>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</si>
  <si>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</si>
  <si>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</si>
  <si>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</si>
  <si>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</si>
  <si>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</si>
  <si>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</si>
  <si>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</si>
  <si>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</si>
  <si>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</si>
  <si>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</si>
  <si>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</si>
  <si>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</si>
  <si>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</si>
  <si>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</si>
  <si>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</si>
  <si>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</si>
  <si>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</si>
  <si>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</si>
  <si>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</si>
  <si>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</si>
  <si>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</si>
  <si>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</si>
  <si>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</si>
  <si>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</si>
  <si>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</si>
  <si>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</si>
  <si>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</si>
  <si>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</si>
  <si>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</si>
  <si>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</si>
  <si>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</si>
  <si>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</si>
  <si>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</si>
  <si>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</si>
  <si>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</si>
  <si>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</si>
  <si>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</si>
  <si>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</si>
  <si>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</si>
  <si>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</si>
  <si>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</si>
  <si>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</si>
  <si>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</si>
  <si>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</si>
  <si>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</si>
  <si>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</si>
  <si>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</si>
  <si>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</si>
  <si>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</si>
  <si>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</si>
  <si>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</si>
  <si>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</si>
  <si>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</si>
  <si>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</si>
  <si>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</si>
  <si>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</si>
  <si>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</si>
  <si>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</si>
  <si>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</si>
  <si>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</si>
  <si>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</si>
  <si>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</si>
  <si>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</si>
  <si>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</si>
  <si>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</si>
  <si>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</si>
  <si>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</si>
  <si>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</si>
  <si>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</si>
  <si>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</si>
  <si>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</si>
  <si>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</si>
  <si>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</si>
  <si>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</si>
  <si>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</si>
  <si>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</si>
  <si>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</si>
  <si>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</si>
  <si>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</si>
  <si>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</si>
  <si>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</si>
  <si>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</si>
  <si>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</si>
  <si>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</si>
  <si>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</si>
  <si>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</si>
  <si>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</si>
  <si>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</si>
  <si>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</si>
  <si>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</si>
  <si>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</si>
  <si>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</si>
  <si>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</si>
  <si>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</si>
  <si>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</si>
  <si>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</si>
  <si>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</si>
  <si>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</si>
  <si>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</si>
  <si>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</si>
  <si>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</si>
  <si>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</si>
  <si>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</si>
  <si>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</si>
  <si>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</si>
  <si>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</si>
  <si>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</si>
  <si>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</si>
  <si>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</si>
  <si>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</si>
  <si>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</si>
  <si>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</si>
  <si>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</si>
  <si>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</si>
  <si>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</si>
  <si>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</si>
  <si>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</si>
  <si>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</si>
  <si>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</si>
  <si>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</si>
  <si>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</si>
  <si>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</si>
  <si>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</si>
  <si>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</si>
  <si>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</si>
  <si>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</si>
  <si>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</si>
  <si>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</si>
  <si>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</si>
  <si>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</si>
  <si>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</si>
  <si>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</si>
  <si>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</si>
  <si>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</si>
  <si>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</si>
  <si>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</si>
  <si>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</si>
  <si>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</si>
  <si>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</si>
  <si>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</si>
  <si>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</si>
  <si>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</si>
  <si>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</si>
  <si>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</si>
  <si>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</si>
  <si>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</si>
  <si>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</si>
  <si>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</si>
  <si>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</si>
  <si>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</si>
  <si>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</si>
  <si>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</si>
  <si>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</si>
  <si>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</si>
  <si>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</si>
  <si>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</si>
  <si>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</si>
  <si>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</si>
  <si>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</si>
  <si>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</si>
  <si>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</si>
  <si>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</si>
  <si>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</si>
  <si>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</si>
  <si>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</si>
  <si>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</si>
  <si>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</si>
  <si>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</si>
  <si>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</si>
  <si>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</si>
  <si>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</si>
  <si>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</si>
  <si>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</si>
  <si>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</si>
  <si>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</si>
  <si>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</si>
  <si>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</si>
  <si>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</si>
  <si>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</si>
  <si>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</si>
  <si>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</si>
  <si>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</si>
  <si>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</si>
  <si>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</si>
  <si>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</si>
  <si>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</si>
  <si>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</si>
  <si>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</si>
  <si>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</si>
  <si>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</si>
  <si>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</si>
  <si>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</si>
  <si>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</si>
  <si>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</si>
  <si>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</si>
  <si>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</si>
  <si>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</si>
  <si>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</si>
  <si>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</si>
  <si>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</si>
  <si>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</si>
  <si>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</si>
  <si>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</si>
  <si>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</si>
  <si>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</si>
  <si>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</si>
  <si>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</si>
  <si>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</si>
  <si>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</si>
  <si>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</si>
  <si>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</si>
  <si>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</si>
  <si>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</si>
  <si>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</si>
  <si>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</si>
  <si>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</si>
  <si>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</si>
  <si>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</si>
  <si>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</si>
  <si>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</si>
  <si>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</si>
  <si>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</si>
  <si>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</si>
  <si>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</si>
  <si>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</si>
  <si>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</si>
  <si>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</si>
  <si>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</si>
  <si>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</si>
  <si>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</si>
  <si>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</si>
  <si>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</si>
  <si>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</si>
  <si>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</si>
  <si>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</si>
  <si>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</si>
  <si>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</si>
  <si>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</si>
  <si>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</si>
  <si>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</si>
  <si>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</si>
  <si>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</si>
  <si>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</si>
  <si>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</si>
  <si>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</si>
  <si>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</si>
  <si>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</si>
  <si>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</si>
  <si>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</si>
  <si>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</si>
  <si>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</si>
  <si>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</si>
  <si>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</si>
  <si>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</si>
  <si>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</si>
  <si>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</si>
  <si>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</si>
  <si>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</si>
  <si>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</si>
  <si>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</si>
  <si>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</si>
  <si>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</si>
  <si>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</si>
  <si>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</si>
  <si>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</si>
  <si>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</si>
  <si>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</si>
  <si>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</si>
  <si>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</si>
  <si>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</si>
  <si>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</si>
  <si>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</si>
  <si>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</si>
  <si>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</si>
  <si>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</si>
  <si>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</si>
  <si>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</si>
  <si>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</si>
  <si>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</si>
  <si>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</si>
  <si>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</si>
  <si>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</si>
  <si>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</si>
  <si>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</si>
  <si>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</si>
  <si>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</si>
  <si>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</si>
  <si>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</si>
  <si>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</si>
  <si>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</si>
  <si>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</si>
  <si>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</si>
  <si>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</si>
  <si>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</si>
  <si>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</si>
  <si>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</si>
  <si>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</si>
  <si>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</si>
  <si>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</si>
  <si>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</si>
  <si>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</si>
  <si>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</si>
  <si>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</si>
  <si>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</si>
  <si>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</si>
  <si>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</si>
  <si>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</si>
  <si>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</si>
  <si>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</si>
  <si>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</si>
  <si>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</si>
  <si>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</si>
  <si>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</si>
  <si>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</si>
  <si>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</si>
  <si>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</si>
  <si>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</si>
  <si>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</si>
  <si>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</si>
  <si>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</si>
  <si>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</si>
  <si>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</si>
  <si>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</si>
  <si>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</si>
  <si>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</si>
  <si>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</si>
  <si>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</si>
  <si>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</si>
  <si>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</si>
  <si>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</si>
  <si>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</si>
  <si>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</si>
  <si>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</si>
  <si>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</si>
  <si>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</si>
  <si>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</si>
  <si>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</si>
  <si>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</si>
  <si>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</si>
  <si>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</si>
  <si>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</si>
  <si>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</si>
  <si>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</si>
  <si>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</si>
  <si>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</si>
  <si>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</si>
  <si>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</si>
  <si>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</si>
  <si>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</si>
  <si>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</si>
  <si>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</si>
  <si>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</si>
  <si>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</si>
  <si>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</si>
  <si>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</si>
  <si>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</si>
  <si>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</si>
  <si>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</si>
  <si>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</si>
  <si>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</si>
  <si>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</si>
  <si>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</si>
  <si>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</si>
  <si>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</si>
  <si>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</si>
  <si>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</si>
  <si>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</si>
  <si>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</si>
  <si>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</si>
  <si>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</si>
  <si>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</si>
  <si>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</si>
  <si>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</si>
  <si>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</si>
  <si>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</si>
  <si>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</si>
  <si>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</si>
  <si>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</si>
  <si>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</si>
  <si>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</si>
  <si>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</si>
  <si>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</si>
  <si>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</si>
  <si>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</si>
  <si>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</si>
  <si>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</si>
  <si>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</si>
  <si>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</si>
  <si>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</si>
  <si>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</si>
  <si>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</si>
  <si>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</si>
  <si>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</si>
  <si>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</si>
  <si>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</si>
  <si>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</si>
  <si>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</si>
  <si>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</si>
  <si>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</si>
  <si>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</si>
  <si>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</si>
  <si>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</si>
  <si>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</si>
  <si>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</si>
  <si>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</si>
  <si>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</si>
  <si>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</si>
  <si>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</si>
  <si>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</si>
  <si>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</si>
  <si>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</si>
  <si>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</si>
  <si>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</si>
  <si>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</si>
  <si>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</si>
  <si>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</si>
  <si>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</si>
  <si>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</si>
  <si>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</si>
  <si>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</si>
  <si>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</si>
  <si>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</si>
  <si>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</si>
  <si>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</si>
  <si>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</si>
  <si>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</si>
  <si>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</si>
  <si>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</si>
  <si>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</si>
  <si>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</si>
  <si>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</si>
  <si>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</si>
  <si>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</si>
  <si>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</si>
  <si>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</si>
  <si>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</si>
  <si>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</si>
  <si>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</si>
  <si>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</si>
  <si>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</si>
  <si>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</si>
  <si>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</si>
  <si>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</si>
  <si>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</si>
  <si>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</si>
  <si>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</si>
  <si>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</si>
  <si>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</si>
  <si>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</si>
  <si>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</si>
  <si>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</si>
  <si>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</si>
  <si>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</si>
  <si>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</si>
  <si>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</si>
  <si>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</si>
  <si>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</si>
  <si>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</si>
  <si>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</si>
  <si>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</si>
  <si>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</si>
  <si>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</si>
  <si>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</si>
  <si>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</si>
  <si>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</si>
  <si>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</si>
  <si>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</si>
  <si>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</si>
  <si>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</si>
  <si>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</si>
  <si>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</si>
  <si>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</si>
  <si>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</si>
  <si>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</si>
  <si>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</si>
  <si>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</si>
  <si>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</si>
  <si>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</si>
  <si>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</si>
  <si>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</si>
  <si>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</si>
  <si>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</si>
  <si>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</si>
  <si>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</si>
  <si>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</si>
  <si>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</si>
  <si>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</si>
  <si>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</si>
  <si>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</si>
  <si>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</si>
  <si>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</si>
  <si>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</si>
  <si>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</si>
  <si>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</si>
  <si>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</si>
  <si>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</si>
  <si>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</si>
  <si>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</si>
  <si>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</si>
  <si>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</si>
  <si>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</si>
  <si>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</si>
  <si>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</si>
  <si>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</si>
  <si>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</si>
  <si>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</si>
  <si>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</si>
  <si>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</si>
  <si>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</si>
  <si>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</si>
  <si>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</si>
  <si>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</si>
  <si>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</si>
  <si>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</si>
  <si>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</si>
  <si>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</si>
  <si>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</si>
  <si>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</si>
  <si>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</si>
  <si>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</si>
  <si>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</si>
  <si>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</si>
  <si>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</si>
  <si>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</si>
  <si>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</si>
  <si>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</si>
  <si>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</si>
  <si>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</si>
  <si>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</si>
  <si>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</si>
  <si>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</si>
  <si>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</si>
  <si>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</si>
  <si>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</si>
  <si>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</si>
  <si>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</si>
  <si>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</si>
  <si>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</si>
  <si>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</si>
  <si>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</si>
  <si>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</si>
  <si>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</si>
  <si>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</si>
  <si>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</si>
  <si>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</si>
  <si>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</si>
  <si>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</si>
  <si>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</si>
  <si>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</si>
  <si>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</si>
  <si>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</si>
  <si>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</si>
  <si>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</si>
  <si>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</si>
  <si>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</si>
  <si>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</si>
  <si>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</si>
  <si>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</si>
  <si>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</si>
  <si>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</si>
  <si>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</si>
  <si>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</si>
  <si>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</si>
  <si>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</si>
  <si>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</si>
  <si>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</si>
  <si>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</si>
  <si>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</si>
  <si>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</si>
  <si>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</si>
  <si>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</si>
  <si>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</si>
  <si>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</si>
  <si>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</si>
  <si>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</si>
  <si>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</si>
  <si>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</si>
  <si>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</si>
  <si>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</si>
  <si>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</si>
  <si>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</si>
  <si>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</si>
  <si>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</si>
  <si>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</si>
  <si>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</si>
  <si>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</si>
  <si>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</si>
  <si>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</si>
  <si>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</si>
  <si>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</si>
  <si>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</si>
  <si>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</si>
  <si>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</si>
  <si>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</si>
  <si>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</si>
  <si>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</si>
  <si>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</si>
  <si>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</si>
  <si>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</si>
  <si>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</si>
  <si>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</si>
  <si>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</si>
  <si>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</si>
  <si>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</si>
  <si>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</si>
  <si>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</si>
  <si>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</si>
  <si>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</si>
  <si>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</si>
  <si>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</si>
  <si>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</si>
  <si>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</si>
  <si>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</si>
  <si>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</si>
  <si>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</si>
  <si>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</si>
  <si>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</si>
  <si>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</si>
  <si>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</si>
  <si>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</si>
  <si>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</si>
  <si>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</si>
  <si>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</si>
  <si>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</si>
  <si>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</si>
  <si>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</si>
  <si>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</si>
  <si>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</si>
  <si>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</si>
  <si>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</si>
  <si>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</si>
  <si>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</si>
  <si>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</si>
  <si>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</si>
  <si>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</si>
  <si>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</si>
  <si>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</si>
  <si>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</si>
  <si>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</si>
  <si>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</si>
  <si>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</si>
  <si>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</si>
  <si>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</si>
  <si>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</si>
  <si>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</si>
  <si>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</si>
  <si>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</si>
  <si>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</si>
  <si>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</si>
  <si>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</si>
  <si>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</si>
  <si>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</si>
  <si>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</si>
  <si>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</si>
  <si>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</si>
  <si>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</si>
  <si>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</si>
  <si>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</si>
  <si>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</si>
  <si>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</si>
  <si>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</si>
  <si>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</si>
  <si>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</si>
  <si>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</si>
  <si>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</si>
  <si>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</si>
  <si>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</si>
  <si>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</si>
  <si>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</si>
  <si>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</si>
  <si>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</si>
  <si>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</si>
  <si>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</si>
  <si>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</si>
  <si>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</si>
  <si>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</si>
  <si>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</si>
  <si>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</si>
  <si>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</si>
  <si>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</si>
  <si>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</si>
  <si>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</si>
  <si>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</si>
  <si>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</si>
  <si>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</si>
  <si>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</si>
  <si>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</si>
  <si>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</si>
  <si>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</si>
  <si>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</si>
  <si>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</si>
  <si>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</si>
  <si>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</si>
  <si>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</si>
  <si>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</si>
  <si>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</si>
  <si>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</si>
  <si>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</si>
  <si>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</si>
  <si>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</si>
  <si>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</si>
  <si>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</si>
  <si>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</si>
  <si>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</si>
  <si>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</si>
  <si>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</si>
  <si>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</si>
  <si>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</si>
  <si>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</si>
  <si>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</si>
  <si>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</si>
  <si>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</si>
  <si>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</si>
  <si>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</si>
  <si>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</si>
  <si>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</si>
  <si>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</si>
  <si>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</si>
  <si>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</si>
  <si>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</si>
  <si>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</si>
  <si>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</si>
  <si>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</si>
  <si>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</si>
  <si>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</si>
  <si>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</si>
  <si>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</si>
  <si>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</si>
  <si>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</si>
  <si>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</si>
  <si>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</si>
  <si>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</si>
  <si>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</si>
  <si>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</si>
  <si>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</si>
  <si>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</si>
  <si>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</si>
  <si>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</si>
  <si>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</si>
  <si>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</si>
  <si>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</si>
  <si>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</si>
  <si>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</si>
  <si>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</si>
  <si>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</si>
  <si>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</si>
  <si>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</si>
  <si>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</si>
  <si>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</si>
  <si>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</si>
  <si>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</si>
  <si>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</si>
  <si>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</si>
  <si>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</si>
  <si>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</si>
  <si>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</si>
  <si>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</si>
  <si>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</si>
  <si>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</si>
  <si>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</si>
  <si>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</si>
  <si>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</si>
  <si>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</si>
  <si>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</si>
  <si>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</si>
  <si>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</si>
  <si>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</si>
  <si>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</si>
  <si>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</si>
  <si>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</si>
  <si>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</si>
  <si>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</si>
  <si>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</si>
  <si>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</si>
  <si>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</si>
  <si>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</si>
  <si>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</si>
  <si>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</si>
  <si>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</si>
  <si>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</si>
  <si>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</si>
  <si>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</si>
  <si>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</si>
  <si>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</si>
  <si>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</si>
  <si>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</si>
  <si>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</si>
  <si>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</si>
  <si>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</si>
  <si>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</si>
  <si>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</si>
  <si>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</si>
  <si>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</si>
  <si>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</si>
  <si>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</si>
  <si>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</si>
  <si>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</si>
  <si>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</si>
  <si>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</si>
  <si>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</si>
  <si>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</si>
  <si>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</si>
  <si>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</si>
  <si>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</si>
  <si>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</si>
  <si>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</si>
  <si>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</si>
  <si>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</si>
  <si>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</si>
  <si>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</si>
  <si>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</si>
  <si>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</si>
  <si>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</si>
  <si>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</si>
  <si>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</si>
  <si>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</si>
  <si>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</si>
  <si>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</si>
  <si>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</si>
  <si>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</si>
  <si>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</si>
  <si>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</si>
  <si>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</si>
  <si>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</si>
  <si>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</si>
  <si>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</si>
  <si>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</si>
  <si>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</si>
  <si>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</si>
  <si>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</si>
  <si>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</si>
  <si>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</si>
  <si>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</si>
  <si>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</si>
  <si>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</si>
  <si>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</si>
  <si>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</si>
  <si>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</si>
  <si>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</si>
  <si>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</si>
  <si>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</si>
  <si>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</si>
  <si>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</si>
  <si>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</si>
  <si>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</si>
  <si>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</si>
  <si>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</si>
  <si>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</si>
  <si>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</si>
  <si>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</si>
  <si>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</si>
  <si>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</si>
  <si>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</si>
  <si>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</si>
  <si>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</si>
  <si>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</si>
  <si>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</si>
  <si>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</si>
  <si>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</si>
  <si>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</si>
  <si>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</si>
  <si>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</si>
  <si>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</si>
  <si>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</si>
  <si>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</si>
  <si>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</si>
  <si>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</si>
  <si>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</si>
  <si>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</si>
  <si>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</si>
  <si>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</si>
  <si>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</si>
  <si>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</si>
  <si>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</si>
  <si>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</si>
  <si>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</si>
  <si>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</si>
  <si>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</si>
  <si>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</si>
  <si>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</si>
  <si>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</si>
  <si>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</si>
  <si>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</si>
  <si>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</si>
  <si>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</si>
  <si>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</si>
  <si>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</si>
  <si>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</si>
  <si>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</si>
  <si>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</si>
  <si>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</si>
  <si>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</si>
  <si>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</si>
  <si>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</si>
  <si>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</si>
  <si>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</si>
  <si>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</si>
  <si>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</si>
  <si>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</si>
  <si>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</si>
  <si>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</si>
  <si>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</si>
  <si>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</si>
  <si>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</si>
  <si>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</si>
  <si>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</si>
  <si>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</si>
  <si>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</si>
  <si>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</si>
  <si>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</si>
  <si>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</si>
  <si>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</si>
  <si>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</si>
  <si>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</si>
  <si>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</si>
  <si>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</si>
  <si>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</si>
  <si>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</si>
  <si>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</si>
  <si>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</si>
  <si>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</si>
  <si>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</si>
  <si>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</si>
  <si>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</si>
  <si>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</si>
  <si>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</si>
  <si>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</si>
  <si>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</si>
  <si>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</si>
  <si>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</si>
  <si>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</si>
  <si>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</si>
  <si>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</si>
  <si>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</si>
  <si>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</si>
  <si>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</si>
  <si>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</si>
  <si>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</si>
  <si>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</si>
  <si>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</si>
  <si>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</si>
  <si>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</si>
  <si>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</si>
  <si>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</si>
  <si>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</si>
  <si>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</si>
  <si>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</si>
  <si>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</si>
  <si>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</si>
  <si>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</si>
  <si>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</si>
  <si>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</si>
  <si>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</si>
  <si>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</si>
  <si>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</si>
  <si>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</si>
  <si>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</si>
  <si>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</si>
  <si>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</si>
  <si>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</si>
  <si>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</si>
  <si>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</si>
  <si>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</si>
  <si>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</si>
  <si>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</si>
  <si>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</si>
  <si>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</si>
  <si>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</si>
  <si>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</si>
  <si>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</si>
  <si>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</si>
  <si>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</si>
  <si>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</si>
  <si>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</si>
  <si>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</si>
  <si>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</si>
  <si>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</si>
  <si>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</si>
  <si>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</si>
  <si>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</si>
  <si>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</si>
  <si>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</si>
  <si>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</si>
  <si>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</si>
  <si>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</si>
  <si>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</si>
  <si>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</si>
  <si>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</si>
  <si>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</si>
  <si>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</si>
  <si>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</si>
  <si>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</si>
  <si>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</si>
  <si>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</si>
  <si>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</si>
  <si>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</si>
  <si>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</si>
  <si>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</si>
  <si>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</si>
  <si>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</si>
  <si>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</si>
  <si>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</si>
  <si>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</si>
  <si>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</si>
  <si>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</si>
  <si>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</si>
  <si>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</si>
  <si>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</si>
  <si>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</si>
  <si>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</si>
  <si>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</si>
  <si>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</si>
  <si>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</si>
  <si>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</si>
  <si>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</si>
  <si>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</si>
  <si>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</si>
  <si>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</si>
  <si>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</si>
  <si>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</si>
  <si>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</si>
  <si>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</si>
  <si>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</si>
  <si>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</si>
  <si>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</si>
  <si>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</si>
  <si>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</si>
  <si>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</si>
  <si>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</si>
  <si>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</si>
  <si>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</si>
  <si>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</si>
  <si>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</si>
  <si>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</si>
  <si>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</si>
  <si>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</si>
  <si>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</si>
  <si>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</si>
  <si>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</si>
  <si>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</si>
  <si>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</si>
  <si>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</si>
  <si>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</si>
  <si>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</si>
  <si>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</si>
  <si>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</si>
  <si>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</si>
  <si>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</si>
  <si>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</si>
  <si>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</si>
  <si>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</si>
  <si>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</si>
  <si>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</si>
  <si>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</si>
  <si>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</si>
  <si>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</si>
  <si>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</si>
  <si>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</si>
  <si>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</si>
  <si>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</si>
  <si>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</si>
  <si>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</si>
  <si>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</si>
  <si>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</si>
  <si>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</si>
  <si>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</si>
  <si>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</si>
  <si>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</si>
  <si>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</si>
  <si>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</si>
  <si>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</si>
  <si>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</si>
  <si>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</si>
  <si>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</si>
  <si>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</si>
  <si>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</si>
  <si>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</si>
  <si>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</si>
  <si>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</si>
  <si>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</si>
  <si>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</si>
  <si>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</si>
  <si>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</si>
  <si>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</si>
  <si>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</si>
  <si>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</si>
  <si>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</si>
  <si>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</si>
  <si>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</si>
  <si>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</si>
  <si>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</si>
  <si>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</si>
  <si>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</si>
  <si>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</si>
  <si>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</si>
  <si>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</si>
  <si>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</si>
  <si>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</si>
  <si>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</si>
  <si>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</si>
  <si>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</si>
  <si>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</si>
  <si>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</si>
  <si>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</si>
  <si>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</si>
  <si>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</si>
  <si>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</si>
  <si>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</si>
  <si>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</si>
  <si>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</si>
  <si>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</si>
  <si>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</si>
  <si>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</si>
  <si>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</si>
  <si>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</si>
  <si>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</si>
  <si>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</si>
  <si>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</si>
  <si>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</si>
  <si>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</si>
  <si>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</si>
  <si>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</si>
  <si>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</si>
  <si>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</si>
  <si>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</si>
  <si>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</si>
  <si>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</si>
  <si>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</si>
  <si>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</si>
  <si>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</si>
  <si>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</si>
  <si>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</si>
  <si>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</si>
  <si>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</si>
  <si>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</si>
  <si>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</si>
  <si>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</si>
  <si>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</si>
  <si>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</si>
  <si>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</si>
  <si>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</si>
  <si>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</si>
  <si>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</si>
  <si>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</si>
  <si>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</si>
  <si>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</si>
  <si>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</si>
  <si>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</si>
  <si>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</si>
  <si>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</si>
  <si>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</si>
  <si>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</si>
  <si>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</si>
  <si>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</si>
  <si>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</si>
  <si>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</si>
  <si>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</si>
  <si>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</si>
  <si>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</si>
  <si>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</si>
  <si>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</si>
  <si>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</si>
  <si>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</si>
  <si>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</si>
  <si>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</si>
  <si>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</si>
  <si>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</si>
  <si>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</si>
  <si>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</si>
  <si>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</si>
  <si>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</si>
  <si>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</si>
  <si>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</si>
  <si>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</si>
  <si>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</si>
  <si>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</si>
  <si>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</si>
  <si>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</si>
  <si>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</si>
  <si>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</si>
  <si>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</si>
  <si>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</si>
  <si>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</si>
  <si>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</si>
  <si>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</si>
  <si>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</si>
  <si>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</si>
  <si>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</si>
  <si>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</si>
  <si>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</si>
  <si>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</si>
  <si>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</si>
  <si>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</si>
  <si>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</si>
  <si>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</si>
  <si>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</si>
  <si>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</si>
  <si>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</si>
  <si>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</si>
  <si>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</si>
  <si>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</si>
  <si>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</si>
  <si>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</si>
  <si>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</si>
  <si>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</si>
  <si>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</si>
  <si>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</si>
  <si>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</si>
  <si>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</si>
  <si>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</si>
  <si>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</si>
  <si>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</si>
  <si>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</si>
  <si>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</si>
  <si>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</si>
  <si>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</si>
  <si>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</si>
  <si>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</si>
  <si>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</si>
  <si>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</si>
  <si>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</si>
  <si>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</si>
  <si>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</si>
  <si>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</si>
  <si>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</si>
  <si>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</si>
  <si>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</si>
  <si>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</si>
  <si>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</si>
  <si>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</si>
  <si>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</si>
  <si>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</si>
  <si>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</si>
  <si>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</si>
  <si>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</si>
  <si>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</si>
  <si>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</si>
  <si>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</si>
  <si>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</si>
  <si>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</si>
  <si>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</si>
  <si>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</si>
  <si>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</si>
  <si>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</si>
  <si>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</si>
  <si>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</si>
  <si>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</si>
  <si>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</si>
  <si>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</si>
  <si>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</si>
  <si>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</si>
  <si>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</si>
  <si>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</si>
  <si>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</si>
  <si>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</si>
  <si>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</si>
  <si>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</si>
  <si>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</si>
  <si>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</si>
  <si>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</si>
  <si>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</si>
  <si>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</si>
  <si>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</si>
  <si>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</si>
  <si>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</si>
  <si>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</si>
  <si>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</si>
  <si>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</si>
  <si>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</si>
  <si>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</si>
  <si>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</si>
  <si>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</si>
  <si>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</si>
  <si>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</si>
  <si>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</si>
  <si>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</si>
  <si>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</si>
  <si>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</si>
  <si>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</si>
  <si>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</si>
  <si>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</si>
  <si>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</si>
  <si>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</si>
  <si>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</si>
  <si>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</si>
  <si>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</si>
  <si>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</si>
  <si>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</si>
  <si>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</si>
  <si>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</si>
  <si>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</si>
  <si>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</si>
  <si>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</si>
  <si>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</si>
  <si>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</si>
  <si>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</si>
  <si>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</si>
  <si>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</si>
  <si>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</si>
  <si>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</si>
  <si>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</si>
  <si>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</si>
  <si>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</si>
  <si>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</si>
  <si>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</si>
  <si>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</si>
  <si>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</si>
  <si>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</si>
  <si>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</si>
  <si>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</si>
  <si>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</si>
  <si>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</si>
  <si>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</si>
  <si>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</si>
  <si>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</si>
  <si>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</si>
  <si>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</si>
  <si>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</si>
  <si>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</si>
  <si>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</si>
  <si>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</si>
  <si>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</si>
  <si>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</si>
  <si>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</si>
  <si>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</si>
  <si>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</si>
  <si>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</si>
  <si>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</si>
  <si>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</si>
  <si>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</si>
  <si>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</si>
  <si>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</si>
  <si>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</si>
  <si>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</si>
  <si>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</si>
  <si>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</si>
  <si>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</si>
  <si>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</si>
  <si>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</si>
  <si>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</si>
  <si>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</si>
  <si>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</si>
  <si>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</si>
  <si>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</si>
  <si>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</si>
  <si>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</si>
  <si>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</si>
  <si>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</si>
  <si>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</si>
  <si>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</si>
  <si>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</si>
  <si>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</si>
  <si>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</si>
  <si>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</si>
  <si>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</si>
  <si>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</si>
  <si>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</si>
  <si>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</si>
  <si>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</si>
  <si>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</si>
  <si>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</si>
  <si>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</si>
  <si>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</si>
  <si>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</si>
  <si>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</si>
  <si>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</si>
  <si>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</si>
  <si>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</si>
  <si>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</si>
  <si>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</si>
  <si>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</si>
  <si>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</si>
  <si>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</si>
  <si>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</si>
  <si>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</si>
  <si>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</si>
  <si>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</si>
  <si>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</si>
  <si>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</si>
  <si>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</si>
  <si>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</si>
  <si>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</si>
  <si>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</si>
  <si>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</si>
  <si>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</si>
  <si>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</si>
  <si>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</si>
  <si>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</si>
  <si>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</si>
  <si>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</si>
  <si>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</si>
  <si>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</si>
  <si>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</si>
  <si>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</si>
  <si>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</si>
  <si>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</si>
  <si>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</si>
  <si>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</si>
  <si>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</si>
  <si>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</si>
  <si>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</si>
  <si>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</si>
  <si>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</si>
  <si>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</si>
  <si>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</si>
  <si>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</si>
  <si>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</si>
  <si>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</si>
  <si>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</si>
  <si>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</si>
  <si>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</si>
  <si>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</si>
  <si>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</si>
  <si>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</si>
  <si>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</si>
  <si>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</si>
  <si>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</si>
  <si>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</si>
  <si>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</si>
  <si>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</si>
  <si>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</si>
  <si>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</si>
  <si>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</si>
  <si>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</si>
  <si>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</si>
  <si>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</si>
  <si>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</si>
  <si>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</si>
  <si>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</si>
  <si>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</si>
  <si>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</si>
  <si>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</si>
  <si>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</si>
  <si>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</si>
  <si>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</si>
  <si>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</si>
  <si>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</si>
  <si>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</si>
  <si>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</si>
  <si>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</si>
  <si>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</si>
  <si>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</si>
  <si>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</si>
  <si>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</si>
  <si>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</si>
  <si>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</si>
  <si>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</si>
  <si>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</si>
  <si>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</si>
  <si>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</si>
  <si>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</si>
  <si>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</si>
  <si>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</si>
  <si>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</si>
  <si>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</si>
  <si>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</si>
  <si>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</si>
  <si>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</si>
  <si>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</si>
  <si>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</si>
  <si>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</si>
  <si>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</si>
  <si>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</si>
  <si>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</si>
  <si>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</si>
  <si>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</si>
  <si>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</si>
  <si>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</si>
  <si>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</si>
  <si>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</si>
  <si>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</si>
  <si>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</si>
  <si>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</si>
  <si>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</si>
  <si>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</si>
  <si>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</si>
  <si>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</si>
  <si>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</si>
  <si>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</si>
  <si>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</si>
  <si>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</si>
  <si>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</si>
  <si>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</si>
  <si>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</si>
  <si>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</si>
  <si>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</si>
  <si>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</si>
  <si>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</si>
  <si>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</si>
  <si>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</si>
  <si>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</si>
  <si>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</si>
  <si>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</si>
  <si>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</si>
  <si>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</si>
  <si>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</si>
  <si>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</si>
  <si>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</si>
  <si>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</si>
  <si>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</si>
  <si>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</si>
  <si>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</si>
  <si>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</si>
  <si>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</si>
  <si>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</si>
  <si>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</si>
  <si>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</si>
  <si>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</si>
  <si>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</si>
  <si>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</si>
  <si>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</si>
  <si>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</si>
  <si>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</si>
  <si>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</si>
  <si>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</si>
  <si>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</si>
  <si>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</si>
  <si>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</si>
  <si>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</si>
  <si>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</si>
  <si>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</si>
  <si>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</si>
  <si>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</si>
  <si>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</si>
  <si>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</si>
  <si>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</si>
  <si>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</si>
  <si>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</si>
  <si>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</si>
  <si>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</si>
  <si>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</si>
  <si>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</si>
  <si>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</si>
  <si>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</si>
  <si>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</si>
  <si>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</si>
  <si>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</si>
  <si>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</si>
  <si>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</si>
  <si>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</si>
  <si>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</si>
  <si>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</si>
  <si>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</si>
  <si>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</si>
  <si>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</si>
  <si>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</si>
  <si>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</si>
  <si>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</si>
  <si>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</si>
  <si>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</si>
  <si>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</si>
  <si>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</si>
  <si>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</si>
  <si>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</si>
  <si>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</si>
  <si>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</si>
  <si>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</si>
  <si>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</si>
  <si>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</si>
  <si>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</si>
  <si>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</si>
  <si>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</si>
  <si>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</si>
  <si>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</si>
  <si>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</si>
  <si>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</si>
  <si>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</si>
  <si>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</si>
  <si>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</si>
  <si>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</si>
  <si>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</si>
  <si>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</si>
  <si>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</si>
  <si>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</si>
  <si>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</si>
  <si>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</si>
  <si>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</si>
  <si>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</si>
  <si>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</si>
  <si>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</si>
  <si>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</si>
  <si>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</si>
  <si>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</si>
  <si>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</si>
  <si>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</si>
  <si>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</si>
  <si>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</si>
  <si>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</si>
  <si>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</si>
  <si>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</si>
  <si>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</si>
  <si>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</si>
  <si>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</si>
  <si>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</si>
  <si>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</si>
  <si>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</si>
  <si>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</si>
  <si>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</si>
  <si>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</si>
  <si>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</si>
  <si>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</si>
  <si>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</si>
  <si>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</si>
  <si>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</si>
  <si>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</si>
  <si>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</si>
  <si>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</si>
  <si>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</si>
  <si>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</si>
  <si>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</si>
  <si>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</si>
  <si>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</si>
  <si>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</si>
  <si>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</si>
  <si>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</si>
  <si>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</si>
  <si>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</si>
  <si>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</si>
  <si>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</si>
  <si>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</si>
  <si>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</si>
  <si>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</si>
  <si>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</si>
  <si>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</si>
  <si>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</si>
  <si>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</si>
  <si>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</si>
  <si>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</si>
  <si>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</si>
  <si>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</si>
  <si>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</si>
  <si>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</si>
  <si>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</si>
  <si>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</si>
  <si>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</si>
  <si>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</si>
  <si>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</si>
  <si>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</si>
  <si>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</si>
  <si>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</si>
  <si>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</si>
  <si>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</si>
  <si>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</si>
  <si>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</si>
  <si>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</si>
  <si>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</si>
  <si>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</si>
  <si>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</si>
  <si>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</si>
  <si>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</si>
  <si>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</si>
  <si>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</si>
  <si>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</si>
  <si>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</si>
  <si>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</si>
  <si>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</si>
  <si>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</si>
  <si>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</si>
  <si>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</si>
  <si>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</si>
  <si>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</si>
  <si>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</si>
  <si>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</si>
  <si>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</si>
  <si>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</si>
  <si>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</si>
  <si>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</si>
  <si>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</si>
  <si>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</si>
  <si>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</si>
  <si>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</si>
  <si>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</si>
  <si>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</si>
  <si>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</si>
  <si>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</si>
  <si>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</si>
  <si>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</si>
  <si>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</si>
  <si>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</si>
  <si>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</si>
  <si>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</si>
  <si>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</si>
  <si>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</si>
  <si>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</si>
  <si>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</si>
  <si>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</si>
  <si>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</si>
  <si>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</si>
  <si>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</si>
  <si>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</si>
  <si>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</si>
  <si>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</si>
  <si>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</si>
  <si>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</si>
  <si>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</si>
  <si>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</si>
  <si>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</si>
  <si>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</si>
  <si>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</si>
  <si>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</si>
  <si>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</si>
  <si>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</si>
  <si>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</si>
  <si>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</si>
  <si>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</si>
  <si>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</si>
  <si>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</si>
  <si>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</si>
  <si>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</si>
  <si>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</si>
  <si>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</si>
  <si>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</si>
  <si>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</si>
  <si>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</si>
  <si>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</si>
  <si>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</si>
  <si>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</si>
  <si>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</si>
  <si>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</si>
  <si>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</si>
  <si>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</si>
  <si>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</si>
  <si>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</si>
  <si>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</si>
  <si>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</si>
  <si>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</si>
  <si>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</si>
  <si>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</si>
  <si>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</si>
  <si>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</si>
  <si>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</si>
  <si>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</si>
  <si>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</si>
  <si>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</si>
  <si>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</si>
  <si>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</si>
  <si>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</si>
  <si>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</si>
  <si>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</si>
  <si>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</si>
  <si>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</si>
  <si>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</si>
  <si>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</si>
  <si>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</si>
  <si>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</si>
  <si>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</si>
  <si>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</si>
  <si>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</si>
  <si>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</si>
  <si>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</si>
  <si>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</si>
  <si>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</si>
  <si>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</si>
  <si>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</si>
  <si>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</si>
  <si>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</si>
  <si>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</si>
  <si>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</si>
  <si>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</si>
  <si>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</si>
  <si>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</si>
  <si>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</si>
  <si>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</si>
  <si>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</si>
  <si>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</si>
  <si>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</si>
  <si>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</si>
  <si>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</si>
  <si>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</si>
  <si>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</si>
  <si>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</si>
  <si>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</si>
  <si>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</si>
  <si>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</si>
  <si>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</si>
  <si>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</si>
  <si>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</si>
  <si>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</si>
  <si>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</si>
  <si>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</si>
  <si>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</si>
  <si>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</si>
  <si>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</si>
  <si>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</si>
  <si>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</si>
  <si>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</si>
  <si>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</si>
  <si>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</si>
  <si>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</si>
  <si>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</si>
  <si>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</si>
  <si>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</si>
  <si>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</si>
  <si>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</si>
  <si>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</si>
  <si>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</si>
  <si>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</si>
  <si>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</si>
  <si>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</si>
  <si>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</si>
  <si>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</si>
  <si>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</si>
  <si>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</si>
  <si>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</si>
  <si>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</si>
  <si>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</si>
  <si>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</si>
  <si>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</si>
  <si>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</si>
  <si>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</si>
  <si>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</si>
  <si>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</si>
  <si>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</si>
  <si>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</si>
  <si>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</si>
  <si>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</si>
  <si>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</si>
  <si>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</si>
  <si>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</si>
  <si>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</si>
  <si>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</si>
  <si>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</si>
  <si>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</si>
  <si>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</si>
  <si>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</si>
  <si>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</si>
  <si>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</si>
  <si>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</si>
  <si>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</si>
  <si>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</si>
  <si>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</si>
  <si>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</si>
  <si>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</si>
  <si>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</si>
  <si>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</si>
  <si>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</si>
  <si>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</si>
  <si>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</si>
  <si>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</si>
  <si>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</si>
  <si>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</si>
  <si>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</si>
  <si>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</si>
  <si>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</si>
  <si>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</si>
  <si>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</si>
  <si>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</si>
  <si>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</si>
  <si>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</si>
  <si>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</si>
  <si>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</si>
  <si>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</si>
  <si>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</si>
  <si>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</si>
  <si>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</si>
  <si>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</si>
  <si>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</si>
  <si>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</si>
  <si>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</si>
  <si>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</si>
  <si>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</si>
  <si>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</si>
  <si>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</si>
  <si>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</si>
  <si>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</si>
  <si>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</si>
  <si>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</si>
  <si>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</si>
  <si>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</si>
  <si>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</si>
  <si>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</si>
  <si>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</si>
  <si>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</si>
  <si>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</si>
  <si>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</si>
  <si>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</si>
  <si>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</si>
  <si>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</si>
  <si>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</si>
  <si>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</si>
  <si>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</si>
  <si>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</si>
  <si>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</si>
  <si>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</si>
  <si>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</si>
  <si>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</si>
  <si>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</si>
  <si>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</si>
  <si>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</si>
  <si>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</si>
  <si>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</si>
  <si>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</si>
  <si>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</si>
  <si>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</si>
  <si>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</si>
  <si>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</si>
  <si>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</si>
  <si>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</si>
  <si>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</si>
  <si>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</si>
  <si>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</si>
  <si>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</si>
  <si>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</si>
  <si>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</si>
  <si>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</si>
  <si>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</si>
  <si>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</si>
  <si>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</si>
  <si>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</si>
  <si>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</si>
  <si>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</si>
  <si>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</si>
  <si>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</si>
  <si>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</si>
  <si>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</si>
  <si>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</si>
  <si>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</si>
  <si>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</si>
  <si>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</si>
  <si>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</si>
  <si>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</si>
  <si>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</si>
  <si>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</si>
  <si>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</si>
  <si>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</si>
  <si>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</si>
  <si>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</si>
  <si>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</si>
  <si>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</si>
  <si>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</si>
  <si>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</si>
  <si>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</si>
  <si>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</si>
  <si>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</si>
  <si>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</si>
  <si>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</si>
  <si>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</si>
  <si>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</si>
  <si>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</si>
  <si>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</si>
  <si>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</si>
  <si>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</si>
  <si>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</si>
  <si>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</si>
  <si>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</si>
  <si>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</si>
  <si>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</si>
  <si>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</si>
  <si>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</si>
  <si>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</si>
  <si>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</si>
  <si>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</si>
  <si>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</si>
  <si>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</si>
  <si>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</si>
  <si>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</si>
  <si>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</si>
  <si>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</si>
  <si>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</si>
  <si>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</si>
  <si>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</si>
  <si>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</si>
  <si>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</si>
  <si>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</si>
  <si>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</si>
  <si>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</si>
  <si>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</si>
  <si>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</si>
  <si>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</si>
  <si>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</si>
  <si>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</si>
  <si>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</si>
  <si>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</si>
  <si>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</si>
  <si>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</si>
  <si>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</si>
  <si>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</si>
  <si>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</si>
  <si>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</si>
  <si>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</si>
  <si>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</si>
  <si>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</si>
  <si>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</si>
  <si>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</si>
  <si>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</si>
  <si>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</si>
  <si>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</si>
  <si>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</si>
  <si>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</si>
  <si>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</si>
  <si>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</si>
  <si>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</si>
  <si>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</si>
  <si>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</si>
  <si>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</si>
  <si>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</si>
  <si>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</si>
  <si>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</si>
  <si>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</si>
  <si>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</si>
  <si>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</si>
  <si>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</si>
  <si>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</si>
  <si>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</si>
  <si>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</si>
  <si>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</si>
  <si>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</si>
  <si>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</si>
  <si>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</si>
  <si>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</si>
  <si>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</si>
  <si>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</si>
  <si>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</si>
  <si>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</si>
  <si>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</si>
  <si>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</si>
  <si>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</si>
  <si>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</si>
  <si>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</si>
  <si>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</si>
  <si>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</si>
  <si>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</si>
  <si>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</si>
  <si>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</si>
  <si>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</si>
  <si>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</si>
  <si>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</si>
  <si>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</si>
  <si>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</si>
  <si>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</si>
  <si>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</si>
  <si>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</si>
  <si>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</si>
  <si>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</si>
  <si>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</si>
  <si>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</si>
  <si>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</si>
  <si>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</si>
  <si>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</si>
  <si>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</si>
  <si>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</si>
  <si>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</si>
  <si>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</si>
  <si>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</si>
  <si>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</si>
  <si>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</si>
  <si>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</si>
  <si>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</si>
  <si>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</si>
  <si>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</si>
  <si>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</si>
  <si>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</si>
  <si>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</si>
  <si>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</si>
  <si>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</si>
  <si>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</si>
  <si>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</si>
  <si>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</si>
  <si>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</si>
  <si>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</si>
  <si>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</si>
  <si>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</si>
  <si>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</si>
  <si>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</si>
  <si>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</si>
  <si>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</si>
  <si>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</si>
  <si>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</si>
  <si>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</si>
  <si>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</si>
  <si>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</si>
  <si>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</si>
  <si>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</si>
  <si>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</si>
  <si>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</si>
  <si>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</si>
  <si>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</si>
  <si>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</si>
  <si>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</si>
  <si>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</si>
  <si>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</si>
  <si>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</si>
  <si>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</si>
  <si>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</si>
  <si>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</si>
  <si>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</si>
  <si>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</si>
  <si>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</si>
  <si>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</si>
  <si>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</si>
  <si>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</si>
  <si>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</si>
  <si>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</si>
  <si>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</si>
  <si>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</si>
  <si>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</si>
  <si>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</si>
  <si>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</si>
  <si>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</si>
  <si>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</si>
  <si>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</si>
  <si>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</si>
  <si>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</si>
  <si>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</si>
  <si>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</si>
  <si>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</si>
  <si>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</si>
  <si>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</si>
  <si>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</si>
  <si>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</si>
  <si>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</si>
  <si>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</si>
  <si>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</si>
  <si>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</si>
  <si>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</si>
  <si>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</si>
  <si>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</si>
  <si>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</si>
  <si>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</si>
  <si>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</si>
  <si>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</si>
  <si>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</si>
  <si>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</si>
  <si>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</si>
  <si>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</si>
  <si>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</si>
  <si>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</si>
  <si>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</si>
  <si>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</si>
  <si>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</si>
  <si>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</si>
  <si>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</si>
  <si>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</si>
  <si>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</si>
  <si>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</si>
  <si>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</si>
  <si>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</si>
  <si>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</si>
  <si>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</si>
  <si>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</si>
  <si>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</si>
  <si>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</si>
  <si>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</si>
  <si>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</si>
  <si>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</si>
  <si>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</si>
  <si>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</si>
  <si>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</si>
  <si>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</si>
  <si>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</si>
  <si>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</si>
  <si>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</si>
  <si>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</si>
  <si>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</si>
  <si>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</si>
  <si>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</si>
  <si>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</si>
  <si>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</si>
  <si>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</si>
  <si>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</si>
  <si>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</si>
  <si>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</si>
  <si>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</si>
  <si>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</si>
  <si>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</si>
  <si>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</si>
  <si>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</si>
  <si>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</si>
  <si>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</si>
  <si>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</si>
  <si>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</si>
  <si>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</si>
  <si>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</si>
  <si>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</si>
  <si>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</si>
  <si>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</si>
  <si>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</si>
  <si>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</si>
  <si>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</si>
  <si>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</si>
  <si>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</si>
  <si>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</si>
  <si>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</si>
  <si>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</si>
  <si>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</si>
  <si>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</si>
  <si>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</si>
  <si>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</si>
  <si>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</si>
  <si>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</si>
  <si>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</si>
  <si>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</si>
  <si>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</si>
  <si>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</si>
  <si>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</si>
  <si>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</si>
  <si>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</si>
  <si>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</si>
  <si>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</si>
  <si>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</si>
  <si>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</si>
  <si>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</si>
  <si>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</si>
  <si>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</si>
  <si>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</si>
  <si>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</si>
  <si>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</si>
  <si>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</si>
  <si>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</si>
  <si>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</si>
  <si>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</si>
  <si>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</si>
  <si>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</si>
  <si>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</si>
  <si>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</si>
  <si>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</si>
  <si>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</si>
  <si>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</si>
  <si>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</si>
  <si>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</si>
  <si>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</si>
  <si>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</si>
  <si>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</si>
  <si>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</si>
  <si>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</si>
  <si>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</si>
  <si>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</si>
  <si>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</si>
  <si>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</si>
  <si>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</si>
  <si>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</si>
  <si>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</si>
  <si>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</si>
  <si>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</si>
  <si>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</si>
  <si>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</si>
  <si>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</si>
  <si>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</si>
  <si>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</si>
  <si>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</si>
  <si>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</si>
  <si>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</si>
  <si>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</si>
  <si>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</si>
  <si>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</si>
  <si>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</si>
  <si>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</si>
  <si>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</si>
  <si>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</si>
  <si>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</si>
  <si>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</si>
  <si>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</si>
  <si>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</si>
  <si>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</si>
  <si>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</si>
  <si>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</si>
  <si>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</si>
  <si>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</si>
  <si>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</si>
  <si>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</si>
  <si>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</si>
  <si>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</si>
  <si>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</si>
  <si>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</si>
  <si>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</si>
  <si>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</si>
  <si>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</si>
  <si>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</si>
  <si>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</si>
  <si>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</si>
  <si>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</si>
  <si>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</si>
  <si>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</si>
  <si>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</si>
  <si>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</si>
  <si>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</si>
  <si>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</si>
  <si>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</si>
  <si>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</si>
  <si>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</si>
  <si>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</si>
  <si>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</si>
  <si>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</si>
  <si>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</si>
  <si>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</si>
  <si>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</si>
  <si>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</si>
  <si>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</si>
  <si>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</si>
  <si>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</si>
  <si>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</si>
  <si>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</si>
  <si>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</si>
  <si>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</si>
  <si>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</si>
  <si>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</si>
  <si>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</si>
  <si>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</si>
  <si>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</si>
  <si>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</si>
  <si>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</si>
  <si>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</si>
  <si>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</si>
  <si>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</si>
  <si>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</si>
  <si>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</si>
  <si>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</si>
  <si>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</si>
  <si>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</si>
  <si>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</si>
  <si>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</si>
  <si>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</si>
  <si>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</si>
  <si>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</si>
  <si>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</si>
  <si>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</si>
  <si>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</si>
  <si>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</si>
  <si>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</si>
  <si>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</si>
  <si>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</si>
  <si>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</si>
  <si>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</si>
  <si>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</si>
  <si>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</si>
  <si>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</si>
  <si>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</si>
  <si>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</si>
  <si>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</si>
  <si>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</si>
  <si>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</si>
  <si>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</si>
  <si>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</si>
  <si>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</si>
  <si>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</si>
  <si>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</si>
  <si>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</si>
  <si>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</si>
  <si>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</si>
  <si>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</si>
  <si>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</si>
  <si>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</si>
  <si>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</si>
  <si>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</si>
  <si>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</si>
  <si>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</si>
  <si>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</si>
  <si>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</si>
  <si>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</si>
  <si>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</si>
  <si>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</si>
  <si>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</si>
  <si>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</si>
  <si>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</si>
  <si>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</si>
  <si>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</si>
  <si>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</si>
  <si>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</si>
  <si>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</si>
  <si>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</si>
  <si>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</si>
  <si>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</si>
  <si>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</si>
  <si>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</si>
  <si>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</si>
  <si>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</si>
  <si>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</si>
  <si>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</si>
  <si>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</si>
  <si>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</si>
  <si>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</si>
  <si>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</si>
  <si>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</si>
  <si>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</si>
  <si>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</si>
  <si>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</si>
  <si>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</si>
  <si>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</si>
  <si>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</si>
  <si>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</si>
  <si>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</si>
  <si>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</si>
  <si>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</si>
  <si>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</si>
  <si>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</si>
  <si>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</si>
  <si>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</si>
  <si>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</si>
  <si>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</si>
  <si>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</si>
  <si>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</si>
  <si>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</si>
  <si>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</si>
  <si>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</si>
  <si>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</si>
  <si>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</si>
  <si>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</si>
  <si>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</si>
  <si>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</si>
  <si>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</si>
  <si>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</si>
  <si>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</si>
  <si>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</si>
  <si>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</si>
  <si>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</si>
  <si>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</si>
  <si>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</si>
  <si>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</si>
  <si>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</si>
  <si>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</si>
  <si>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</si>
  <si>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</si>
  <si>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</si>
  <si>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</si>
  <si>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</si>
  <si>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</si>
  <si>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</si>
  <si>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</si>
  <si>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</si>
  <si>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</si>
  <si>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</si>
  <si>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</si>
  <si>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</si>
  <si>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</si>
  <si>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</si>
  <si>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</si>
  <si>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</si>
  <si>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</si>
  <si>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</si>
  <si>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</si>
  <si>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</si>
  <si>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</si>
  <si>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</si>
  <si>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</si>
  <si>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</si>
  <si>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</si>
  <si>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</si>
  <si>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</si>
  <si>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</si>
  <si>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</si>
  <si>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</si>
  <si>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</si>
  <si>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</si>
  <si>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</si>
  <si>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</si>
  <si>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</si>
  <si>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</si>
  <si>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</si>
  <si>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</si>
  <si>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</si>
  <si>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</si>
  <si>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</si>
  <si>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</si>
  <si>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</si>
  <si>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</si>
  <si>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</si>
  <si>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</si>
  <si>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</si>
  <si>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</si>
  <si>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</si>
  <si>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</si>
  <si>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</si>
  <si>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</si>
  <si>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</si>
  <si>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</si>
  <si>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</si>
  <si>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</si>
  <si>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</si>
  <si>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</si>
  <si>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</si>
  <si>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</si>
  <si>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</si>
  <si>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</si>
  <si>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</si>
  <si>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</si>
  <si>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</si>
  <si>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</si>
  <si>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</si>
  <si>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</si>
  <si>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</si>
  <si>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</si>
  <si>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</si>
  <si>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</si>
  <si>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</si>
  <si>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</si>
  <si>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</si>
  <si>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</si>
  <si>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</si>
  <si>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</si>
  <si>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</si>
  <si>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</si>
  <si>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</si>
  <si>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</si>
  <si>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</si>
  <si>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</si>
  <si>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</si>
  <si>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</si>
  <si>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</si>
  <si>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</si>
  <si>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</si>
  <si>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</si>
  <si>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</si>
  <si>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</si>
  <si>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</si>
  <si>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</si>
  <si>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</si>
  <si>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</si>
  <si>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</si>
  <si>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</si>
  <si>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</si>
  <si>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</si>
  <si>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</si>
  <si>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</si>
  <si>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</si>
  <si>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</si>
  <si>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</si>
  <si>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</si>
  <si>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</si>
  <si>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</si>
  <si>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</si>
  <si>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</si>
  <si>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</si>
  <si>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</si>
  <si>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</si>
  <si>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</si>
  <si>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</si>
  <si>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</si>
  <si>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</si>
  <si>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</si>
  <si>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</si>
  <si>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</si>
  <si>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</si>
  <si>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</si>
  <si>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</si>
  <si>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</si>
  <si>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</si>
  <si>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</si>
  <si>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</si>
  <si>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</si>
  <si>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</si>
  <si>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</si>
  <si>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</si>
  <si>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</si>
  <si>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</si>
  <si>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</si>
  <si>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</si>
  <si>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</si>
  <si>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</si>
  <si>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</si>
  <si>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</si>
  <si>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</si>
  <si>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</si>
  <si>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</si>
  <si>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</si>
  <si>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</si>
  <si>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</si>
  <si>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</si>
  <si>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</si>
  <si>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</si>
  <si>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</si>
  <si>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</si>
  <si>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</si>
  <si>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</si>
  <si>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</si>
  <si>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</si>
  <si>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</si>
  <si>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</si>
  <si>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</si>
  <si>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</si>
  <si>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</si>
  <si>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</si>
  <si>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</si>
  <si>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</si>
  <si>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</si>
  <si>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</si>
  <si>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</si>
  <si>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</si>
  <si>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</si>
  <si>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</si>
  <si>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</si>
  <si>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</si>
  <si>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</si>
  <si>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</si>
  <si>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</si>
  <si>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</si>
  <si>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</si>
  <si>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</si>
  <si>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</si>
  <si>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</si>
  <si>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</si>
  <si>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</si>
  <si>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</si>
  <si>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</si>
  <si>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</si>
  <si>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</si>
  <si>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</si>
  <si>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</si>
  <si>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</si>
  <si>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</si>
  <si>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</si>
  <si>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</si>
  <si>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</si>
  <si>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</si>
  <si>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</si>
  <si>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</si>
  <si>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</si>
  <si>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</si>
  <si>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</si>
  <si>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</si>
  <si>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</si>
  <si>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</si>
  <si>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</si>
  <si>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</si>
  <si>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</si>
  <si>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</si>
  <si>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</si>
  <si>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</si>
  <si>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</si>
  <si>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</si>
  <si>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</si>
  <si>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</si>
  <si>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</si>
  <si>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</si>
  <si>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</si>
  <si>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</si>
  <si>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</si>
  <si>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</si>
  <si>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</si>
  <si>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</si>
  <si>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</si>
  <si>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</si>
  <si>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</si>
  <si>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</si>
  <si>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</si>
  <si>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</si>
  <si>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</si>
  <si>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</si>
  <si>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</si>
  <si>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</si>
  <si>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</si>
  <si>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</si>
  <si>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</si>
  <si>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</si>
  <si>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</si>
  <si>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</si>
  <si>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</si>
  <si>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</si>
  <si>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</si>
  <si>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</si>
  <si>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</si>
  <si>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</si>
  <si>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</si>
  <si>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</si>
  <si>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</si>
  <si>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</si>
  <si>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</si>
  <si>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</si>
  <si>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</si>
  <si>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</si>
  <si>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</si>
  <si>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</si>
  <si>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</si>
  <si>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</si>
  <si>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</si>
  <si>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</si>
  <si>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</si>
  <si>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</si>
  <si>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</si>
  <si>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</si>
  <si>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</si>
  <si>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</si>
  <si>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</si>
  <si>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</si>
  <si>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</si>
  <si>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</si>
  <si>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</si>
  <si>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</si>
  <si>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</si>
  <si>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</si>
  <si>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</si>
  <si>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</si>
  <si>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</si>
  <si>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</si>
  <si>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</si>
  <si>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</si>
  <si>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</si>
  <si>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</si>
  <si>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</si>
  <si>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</si>
  <si>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</si>
  <si>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</si>
  <si>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</si>
  <si>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</si>
  <si>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</si>
  <si>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</si>
  <si>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</si>
  <si>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</si>
  <si>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</si>
  <si>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</si>
  <si>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</si>
  <si>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</si>
  <si>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</si>
  <si>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</si>
  <si>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</si>
  <si>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</si>
  <si>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</si>
  <si>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</si>
  <si>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</si>
  <si>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</si>
  <si>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</si>
  <si>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</si>
  <si>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</si>
  <si>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</si>
  <si>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</si>
  <si>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</si>
  <si>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</si>
  <si>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</si>
  <si>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</si>
  <si>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</si>
  <si>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</si>
  <si>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</si>
  <si>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</si>
  <si>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</si>
  <si>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</si>
  <si>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</si>
  <si>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</si>
  <si>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</si>
  <si>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</si>
  <si>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</si>
  <si>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</si>
  <si>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</si>
  <si>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</si>
  <si>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</si>
  <si>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</si>
  <si>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</si>
  <si>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</si>
  <si>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</si>
  <si>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</si>
  <si>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</si>
  <si>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</si>
  <si>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</si>
  <si>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</si>
  <si>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</si>
  <si>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</si>
  <si>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</si>
  <si>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</si>
  <si>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</si>
  <si>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</si>
  <si>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</si>
  <si>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</si>
  <si>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</si>
  <si>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</si>
  <si>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</si>
  <si>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</si>
  <si>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</si>
  <si>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</si>
  <si>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</si>
  <si>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</si>
  <si>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</si>
  <si>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</si>
  <si>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</si>
  <si>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</si>
  <si>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</si>
  <si>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</si>
  <si>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</si>
  <si>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</si>
  <si>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</si>
  <si>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</si>
  <si>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</si>
  <si>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</si>
  <si>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</si>
  <si>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</si>
  <si>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</si>
  <si>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</si>
  <si>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</si>
  <si>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</si>
  <si>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</si>
  <si>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</si>
  <si>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</si>
  <si>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</si>
  <si>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</si>
  <si>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</si>
  <si>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</si>
  <si>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</si>
  <si>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</si>
  <si>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</si>
  <si>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</si>
  <si>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</si>
  <si>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</si>
  <si>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</si>
  <si>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</si>
  <si>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</si>
  <si>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</si>
  <si>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</si>
  <si>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</si>
  <si>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</si>
  <si>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</si>
  <si>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</si>
  <si>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</si>
  <si>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</si>
  <si>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</si>
  <si>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</si>
  <si>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</si>
  <si>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</si>
  <si>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</si>
  <si>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</si>
  <si>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</si>
  <si>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</si>
  <si>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</si>
  <si>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</si>
  <si>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</si>
  <si>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</si>
  <si>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</si>
  <si>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</si>
  <si>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</si>
  <si>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</si>
  <si>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</si>
  <si>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</si>
  <si>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</si>
  <si>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</si>
  <si>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</si>
  <si>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</si>
  <si>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</si>
  <si>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</si>
  <si>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</si>
  <si>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</si>
  <si>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</si>
  <si>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</si>
  <si>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</si>
  <si>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</si>
  <si>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</si>
  <si>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</si>
  <si>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</si>
  <si>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</si>
  <si>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</si>
  <si>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</si>
  <si>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</si>
  <si>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</si>
  <si>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</si>
  <si>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</si>
  <si>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</si>
  <si>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</si>
  <si>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</si>
  <si>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</si>
  <si>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</si>
  <si>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</si>
  <si>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</si>
  <si>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</si>
  <si>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</si>
  <si>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</si>
  <si>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</si>
  <si>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</si>
  <si>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</si>
  <si>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</si>
  <si>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</si>
  <si>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</si>
  <si>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</si>
  <si>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</si>
  <si>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</si>
  <si>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</si>
  <si>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</si>
  <si>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</si>
  <si>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</si>
  <si>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</si>
  <si>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</si>
  <si>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</si>
  <si>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</si>
  <si>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</si>
  <si>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</si>
  <si>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</si>
  <si>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</si>
  <si>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</si>
  <si>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</si>
  <si>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</si>
  <si>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</si>
  <si>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</si>
  <si>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</si>
  <si>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</si>
  <si>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</si>
  <si>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</si>
  <si>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</si>
  <si>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</si>
  <si>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</si>
  <si>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</si>
  <si>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</si>
  <si>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</si>
  <si>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</si>
  <si>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</si>
  <si>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</si>
  <si>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</si>
  <si>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</si>
  <si>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</si>
  <si>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</si>
  <si>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</si>
  <si>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</si>
  <si>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</si>
  <si>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</si>
  <si>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</si>
  <si>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</si>
  <si>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</si>
  <si>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</si>
  <si>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</si>
  <si>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</si>
  <si>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</si>
  <si>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</si>
  <si>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</si>
  <si>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</si>
  <si>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</si>
  <si>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</si>
  <si>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</si>
  <si>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</si>
  <si>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</si>
  <si>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</si>
  <si>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</si>
  <si>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</si>
  <si>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</si>
  <si>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</si>
  <si>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</si>
  <si>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</si>
  <si>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</si>
  <si>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</si>
  <si>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</si>
  <si>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</si>
  <si>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</si>
  <si>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</si>
  <si>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</si>
  <si>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</si>
  <si>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</si>
  <si>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</si>
  <si>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</si>
  <si>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</si>
  <si>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</si>
  <si>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</si>
  <si>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</si>
  <si>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</si>
  <si>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</si>
  <si>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</si>
  <si>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</si>
  <si>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</si>
  <si>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</si>
  <si>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</si>
  <si>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</si>
  <si>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</si>
  <si>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</si>
  <si>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</si>
  <si>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</si>
  <si>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</si>
  <si>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</si>
  <si>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</si>
  <si>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</si>
  <si>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</si>
  <si>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</si>
  <si>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</si>
  <si>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</si>
  <si>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</si>
  <si>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</si>
  <si>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</si>
  <si>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</si>
  <si>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</si>
  <si>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</si>
  <si>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</si>
  <si>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</si>
  <si>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</si>
  <si>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</si>
  <si>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</si>
  <si>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</si>
  <si>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</si>
  <si>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</si>
  <si>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</si>
  <si>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</si>
  <si>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</si>
  <si>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</si>
  <si>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</si>
  <si>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</si>
  <si>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</si>
  <si>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</si>
  <si>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</si>
  <si>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</si>
  <si>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</si>
  <si>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</si>
  <si>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</si>
  <si>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</si>
  <si>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</si>
  <si>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</si>
  <si>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</si>
  <si>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</si>
  <si>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</si>
  <si>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</si>
  <si>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</si>
  <si>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</si>
  <si>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</si>
  <si>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</si>
  <si>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</si>
  <si>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</si>
  <si>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</si>
  <si>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</si>
  <si>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</si>
  <si>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</si>
  <si>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</si>
  <si>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</si>
  <si>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</si>
  <si>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</si>
  <si>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</si>
  <si>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</si>
  <si>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</si>
  <si>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</si>
  <si>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</si>
  <si>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</si>
  <si>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</si>
  <si>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</si>
  <si>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</si>
  <si>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</si>
  <si>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</si>
  <si>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</si>
  <si>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</si>
  <si>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</si>
  <si>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</si>
  <si>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</si>
  <si>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</si>
  <si>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</si>
  <si>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</si>
  <si>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</si>
  <si>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</si>
  <si>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</si>
  <si>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</si>
  <si>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</si>
  <si>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</si>
  <si>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</si>
  <si>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</si>
  <si>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</si>
  <si>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</si>
  <si>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</si>
  <si>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</si>
  <si>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</si>
  <si>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</si>
  <si>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</si>
  <si>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</si>
  <si>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</si>
  <si>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</si>
  <si>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</si>
  <si>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</si>
  <si>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</si>
  <si>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</si>
  <si>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</si>
  <si>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</si>
  <si>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</si>
  <si>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</si>
  <si>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</si>
  <si>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</si>
  <si>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</si>
  <si>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</si>
  <si>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</si>
  <si>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</si>
  <si>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</si>
  <si>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</si>
  <si>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</si>
  <si>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</si>
  <si>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</si>
  <si>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</si>
  <si>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</si>
  <si>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</si>
  <si>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</si>
  <si>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</si>
  <si>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</si>
  <si>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</si>
  <si>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</si>
  <si>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</si>
  <si>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</si>
  <si>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</si>
  <si>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</si>
  <si>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</si>
  <si>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</si>
  <si>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</si>
  <si>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</si>
  <si>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</si>
  <si>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</si>
  <si>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</si>
  <si>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</si>
  <si>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</si>
  <si>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</si>
  <si>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</si>
  <si>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</si>
  <si>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</si>
  <si>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</si>
  <si>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</si>
  <si>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</si>
  <si>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</si>
  <si>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</si>
  <si>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</si>
  <si>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</si>
  <si>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</si>
  <si>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</si>
  <si>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</si>
  <si>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</si>
  <si>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</si>
  <si>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</si>
  <si>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</si>
  <si>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</si>
  <si>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</si>
  <si>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</si>
  <si>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</si>
  <si>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</si>
  <si>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</si>
  <si>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</si>
  <si>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</si>
  <si>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</si>
  <si>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</si>
  <si>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</si>
  <si>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</si>
  <si>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</si>
  <si>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</si>
  <si>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</si>
  <si>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</si>
  <si>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</si>
  <si>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</si>
  <si>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</si>
  <si>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</si>
  <si>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</si>
  <si>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</si>
  <si>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</si>
  <si>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</si>
  <si>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</si>
  <si>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</si>
  <si>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</si>
  <si>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</si>
  <si>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</si>
  <si>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</si>
  <si>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</si>
  <si>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</si>
  <si>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</si>
  <si>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</si>
  <si>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</si>
  <si>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</si>
  <si>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</si>
  <si>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</si>
  <si>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</si>
  <si>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</si>
  <si>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</si>
  <si>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</si>
  <si>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</si>
  <si>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</si>
  <si>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</si>
  <si>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</si>
  <si>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</si>
  <si>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</si>
  <si>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</si>
  <si>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</si>
  <si>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</si>
  <si>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</si>
  <si>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</si>
  <si>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</si>
  <si>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</si>
  <si>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</si>
  <si>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</si>
  <si>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</si>
  <si>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</si>
  <si>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</si>
  <si>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</si>
  <si>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</si>
  <si>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</si>
  <si>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</si>
  <si>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</si>
  <si>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</si>
  <si>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</si>
  <si>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</si>
  <si>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</si>
  <si>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</si>
  <si>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</si>
  <si>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</si>
  <si>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</si>
  <si>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</si>
  <si>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</si>
  <si>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</si>
  <si>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</si>
  <si>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</si>
  <si>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</si>
  <si>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</si>
  <si>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</si>
  <si>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</si>
  <si>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</si>
  <si>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</si>
  <si>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</si>
  <si>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</si>
  <si>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</si>
  <si>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</si>
  <si>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</si>
  <si>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</si>
  <si>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</si>
  <si>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</si>
  <si>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</si>
  <si>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</si>
  <si>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</si>
  <si>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</si>
  <si>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</si>
  <si>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</si>
  <si>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</si>
  <si>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</si>
  <si>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</si>
  <si>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</si>
  <si>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</si>
  <si>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</si>
  <si>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</si>
  <si>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</si>
  <si>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</si>
  <si>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</si>
  <si>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</si>
  <si>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</si>
  <si>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</si>
  <si>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</si>
  <si>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</si>
  <si>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</si>
  <si>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</si>
  <si>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</si>
  <si>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</si>
  <si>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</si>
  <si>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</si>
  <si>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</si>
  <si>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</si>
  <si>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</si>
  <si>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</si>
  <si>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</si>
  <si>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</si>
  <si>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</si>
  <si>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</si>
  <si>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</si>
  <si>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</si>
  <si>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</si>
  <si>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</si>
  <si>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</si>
  <si>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</si>
  <si>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</si>
  <si>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</si>
  <si>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</si>
  <si>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</si>
  <si>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</si>
  <si>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</si>
  <si>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</si>
  <si>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</si>
  <si>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</si>
  <si>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</si>
  <si>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</si>
  <si>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</si>
  <si>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</si>
  <si>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</si>
  <si>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</si>
  <si>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</si>
  <si>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</si>
  <si>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</si>
  <si>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</si>
  <si>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</si>
  <si>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</si>
  <si>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</si>
  <si>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</si>
  <si>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</si>
  <si>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</si>
  <si>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</si>
  <si>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</si>
  <si>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</si>
  <si>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</si>
  <si>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</si>
  <si>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</si>
  <si>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</si>
  <si>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</si>
  <si>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</si>
  <si>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</si>
  <si>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</si>
  <si>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</si>
  <si>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</si>
  <si>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</si>
  <si>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</si>
  <si>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</si>
  <si>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</si>
  <si>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</si>
  <si>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</si>
  <si>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</si>
  <si>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</si>
  <si>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</si>
  <si>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</si>
  <si>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</si>
  <si>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</si>
  <si>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</si>
  <si>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</si>
  <si>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</si>
  <si>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</si>
  <si>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</si>
  <si>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</si>
  <si>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</si>
  <si>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</si>
  <si>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</si>
  <si>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</si>
  <si>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</si>
  <si>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</si>
  <si>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</si>
  <si>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</si>
  <si>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</si>
  <si>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</si>
  <si>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</si>
  <si>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</si>
  <si>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</si>
  <si>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</si>
  <si>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</si>
  <si>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</si>
  <si>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</si>
  <si>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</si>
  <si>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</si>
  <si>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</si>
  <si>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</si>
  <si>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</si>
  <si>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</si>
  <si>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</si>
  <si>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</si>
  <si>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</si>
  <si>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</si>
  <si>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</si>
  <si>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</si>
  <si>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</si>
  <si>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</si>
  <si>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</si>
  <si>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</si>
  <si>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</si>
  <si>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</si>
  <si>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</si>
  <si>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</si>
  <si>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</si>
  <si>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</si>
  <si>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</si>
  <si>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</si>
  <si>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</si>
  <si>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</si>
  <si>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</si>
  <si>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</si>
  <si>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</si>
  <si>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</si>
  <si>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</si>
  <si>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</si>
  <si>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</si>
  <si>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</si>
  <si>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</si>
  <si>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</si>
  <si>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</si>
  <si>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</si>
  <si>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</si>
  <si>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</si>
  <si>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</si>
  <si>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</si>
  <si>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</si>
  <si>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</si>
  <si>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</si>
  <si>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</si>
  <si>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</si>
  <si>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</si>
  <si>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</si>
  <si>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</si>
  <si>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</si>
  <si>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</si>
  <si>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</si>
  <si>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</si>
  <si>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</si>
  <si>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</si>
  <si>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</si>
  <si>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</si>
  <si>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</si>
  <si>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</si>
  <si>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</si>
  <si>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</si>
  <si>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</si>
  <si>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</si>
  <si>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</si>
  <si>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</si>
  <si>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</si>
  <si>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</si>
  <si>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</si>
  <si>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</si>
  <si>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</si>
  <si>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</si>
  <si>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</si>
  <si>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</si>
  <si>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</si>
  <si>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</si>
  <si>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</si>
  <si>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</si>
  <si>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</si>
  <si>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</si>
  <si>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</si>
  <si>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</si>
  <si>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</si>
  <si>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</si>
  <si>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</si>
  <si>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</si>
  <si>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</si>
  <si>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</si>
  <si>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</si>
  <si>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</si>
  <si>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</si>
  <si>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</si>
  <si>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</si>
  <si>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</si>
  <si>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</si>
  <si>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</si>
  <si>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</si>
  <si>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</si>
  <si>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</si>
  <si>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</si>
  <si>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</si>
  <si>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</si>
  <si>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</si>
  <si>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</si>
  <si>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</si>
  <si>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</si>
  <si>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</si>
  <si>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</si>
  <si>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</si>
  <si>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</si>
  <si>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</si>
  <si>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</si>
  <si>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</si>
  <si>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</si>
  <si>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</si>
  <si>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</si>
  <si>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</si>
  <si>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</si>
  <si>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</si>
  <si>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</si>
  <si>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</si>
  <si>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</si>
  <si>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</si>
  <si>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</si>
  <si>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</si>
  <si>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</si>
  <si>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</si>
  <si>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</si>
  <si>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</si>
  <si>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</si>
  <si>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</si>
  <si>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</si>
  <si>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</si>
  <si>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</si>
  <si>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</si>
  <si>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</si>
  <si>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</si>
  <si>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</si>
  <si>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</si>
  <si>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</si>
  <si>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</si>
  <si>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</si>
  <si>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</si>
  <si>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</si>
  <si>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</si>
  <si>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</si>
  <si>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</si>
  <si>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</si>
  <si>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</si>
  <si>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</si>
  <si>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</si>
  <si>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</si>
  <si>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</si>
  <si>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</si>
  <si>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</si>
  <si>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</si>
  <si>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</si>
  <si>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</si>
  <si>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</si>
  <si>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</si>
  <si>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</si>
  <si>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</si>
  <si>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</si>
  <si>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</si>
  <si>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</si>
  <si>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</si>
  <si>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</si>
  <si>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</si>
  <si>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</si>
  <si>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</si>
  <si>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</si>
  <si>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</si>
  <si>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</si>
  <si>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</si>
  <si>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</si>
  <si>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</si>
  <si>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</si>
  <si>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</si>
  <si>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</si>
  <si>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</si>
  <si>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</si>
  <si>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</si>
  <si>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</si>
  <si>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</si>
  <si>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</si>
  <si>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</si>
  <si>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</si>
  <si>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</si>
  <si>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</si>
  <si>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</si>
  <si>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</si>
  <si>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</si>
  <si>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</si>
  <si>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</si>
  <si>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</si>
  <si>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</si>
  <si>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</si>
  <si>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</si>
  <si>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</si>
  <si>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</si>
  <si>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</si>
  <si>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</si>
  <si>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</si>
  <si>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</si>
  <si>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</si>
  <si>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</si>
  <si>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</si>
  <si>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</si>
  <si>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</si>
  <si>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</si>
  <si>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</si>
  <si>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</si>
  <si>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</si>
  <si>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</si>
  <si>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</si>
  <si>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</si>
  <si>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</si>
  <si>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</si>
  <si>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</si>
  <si>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</si>
  <si>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</si>
  <si>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</si>
  <si>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</si>
  <si>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</si>
  <si>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</si>
  <si>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</si>
  <si>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</si>
  <si>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</si>
  <si>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</si>
  <si>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</si>
  <si>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</si>
  <si>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</si>
  <si>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</si>
  <si>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</si>
  <si>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</si>
  <si>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</si>
  <si>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</si>
  <si>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</si>
  <si>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</si>
  <si>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</si>
  <si>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</si>
  <si>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</si>
  <si>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</si>
  <si>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</si>
  <si>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</si>
  <si>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</si>
  <si>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</si>
  <si>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</si>
  <si>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</si>
  <si>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</si>
  <si>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</si>
  <si>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</si>
  <si>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</si>
  <si>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</si>
  <si>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</si>
  <si>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</si>
  <si>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</si>
  <si>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</si>
  <si>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</si>
  <si>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</si>
  <si>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</si>
  <si>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</si>
  <si>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</si>
  <si>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</si>
  <si>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</si>
  <si>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</si>
  <si>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</si>
  <si>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</si>
  <si>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</si>
  <si>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</si>
  <si>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</si>
  <si>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</si>
  <si>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</si>
  <si>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</si>
  <si>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</si>
  <si>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</si>
  <si>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</si>
  <si>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</si>
  <si>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</si>
  <si>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</si>
  <si>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</si>
  <si>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</si>
  <si>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</si>
  <si>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</si>
  <si>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</si>
  <si>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</si>
  <si>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</si>
  <si>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</si>
  <si>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</si>
  <si>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</si>
  <si>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</si>
  <si>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</si>
  <si>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</si>
  <si>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</si>
  <si>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</si>
  <si>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</si>
  <si>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</si>
  <si>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</si>
  <si>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</si>
  <si>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</si>
  <si>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</si>
  <si>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</si>
  <si>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</si>
  <si>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</si>
  <si>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</si>
  <si>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</si>
  <si>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</si>
  <si>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</si>
  <si>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</si>
  <si>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</si>
  <si>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</si>
  <si>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</si>
  <si>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</si>
  <si>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</si>
  <si>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</si>
  <si>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</si>
  <si>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</si>
  <si>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</si>
  <si>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</si>
  <si>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</si>
  <si>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</si>
  <si>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</si>
  <si>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</si>
  <si>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</si>
  <si>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</si>
  <si>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</si>
  <si>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</si>
  <si>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</si>
  <si>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</si>
  <si>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</si>
  <si>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</si>
  <si>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</si>
  <si>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</si>
  <si>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</si>
  <si>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</si>
  <si>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</si>
  <si>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</si>
  <si>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</si>
  <si>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</si>
  <si>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</si>
  <si>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</si>
  <si>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</si>
  <si>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</si>
  <si>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</si>
  <si>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</si>
  <si>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</si>
  <si>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</si>
  <si>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</si>
  <si>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</si>
  <si>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</si>
  <si>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</si>
  <si>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</si>
  <si>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</si>
  <si>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</si>
  <si>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</si>
  <si>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</si>
  <si>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</si>
  <si>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</si>
  <si>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</si>
  <si>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</si>
  <si>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</si>
  <si>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</si>
  <si>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</si>
  <si>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</si>
  <si>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</si>
  <si>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</si>
  <si>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</si>
  <si>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</si>
  <si>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</si>
  <si>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</si>
  <si>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</si>
  <si>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</si>
  <si>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</si>
  <si>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</si>
  <si>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</si>
  <si>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</si>
  <si>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</si>
  <si>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</si>
  <si>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</si>
  <si>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</si>
  <si>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</si>
  <si>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</si>
  <si>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</si>
  <si>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</si>
  <si>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</si>
  <si>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</si>
  <si>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</si>
  <si>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</si>
  <si>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</si>
  <si>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</si>
  <si>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</si>
  <si>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</si>
  <si>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</si>
  <si>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</si>
  <si>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</si>
  <si>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</si>
  <si>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</si>
  <si>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</si>
  <si>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</si>
  <si>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</si>
  <si>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</si>
  <si>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</si>
  <si>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</si>
  <si>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</si>
  <si>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</si>
  <si>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</si>
  <si>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</si>
  <si>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</si>
  <si>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</si>
  <si>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</si>
  <si>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</si>
  <si>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</si>
  <si>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</si>
  <si>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</si>
  <si>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</si>
  <si>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</si>
  <si>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</si>
  <si>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</si>
  <si>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</si>
  <si>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</si>
  <si>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</si>
  <si>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</si>
  <si>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</si>
  <si>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</si>
  <si>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</si>
  <si>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</si>
  <si>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</si>
  <si>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</si>
  <si>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</si>
  <si>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</si>
  <si>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</si>
  <si>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</si>
  <si>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</si>
  <si>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</si>
  <si>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</si>
  <si>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</si>
  <si>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</si>
  <si>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</si>
  <si>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</si>
  <si>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</si>
  <si>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</si>
  <si>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</si>
  <si>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</si>
  <si>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</si>
  <si>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</si>
  <si>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</si>
  <si>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</si>
  <si>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</si>
  <si>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</si>
  <si>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</si>
  <si>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</si>
  <si>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</si>
  <si>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</si>
  <si>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</si>
  <si>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</si>
  <si>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</si>
  <si>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</si>
  <si>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</si>
  <si>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</si>
  <si>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</si>
  <si>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</si>
  <si>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</si>
  <si>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</si>
  <si>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</si>
  <si>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</si>
  <si>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</si>
  <si>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</si>
  <si>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</si>
  <si>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</si>
  <si>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</si>
  <si>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</si>
  <si>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</si>
  <si>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</si>
  <si>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</si>
  <si>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</si>
  <si>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</si>
  <si>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</si>
  <si>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</si>
  <si>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</si>
  <si>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</si>
  <si>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</si>
  <si>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</si>
  <si>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</si>
  <si>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</si>
  <si>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</si>
  <si>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</si>
  <si>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</si>
  <si>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</si>
  <si>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</si>
  <si>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</si>
  <si>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</si>
  <si>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</si>
  <si>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</si>
  <si>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</si>
  <si>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</si>
  <si>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</si>
  <si>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</si>
  <si>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</si>
  <si>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</si>
  <si>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</si>
  <si>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</si>
  <si>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</si>
  <si>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</si>
  <si>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</si>
  <si>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</si>
  <si>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</si>
  <si>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</si>
  <si>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</si>
  <si>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</si>
  <si>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</si>
  <si>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</si>
  <si>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</si>
  <si>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</si>
  <si>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</si>
  <si>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</si>
  <si>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</si>
  <si>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</si>
  <si>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</si>
  <si>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</si>
  <si>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</si>
  <si>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</si>
  <si>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</si>
  <si>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</si>
  <si>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</si>
  <si>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</si>
  <si>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</si>
  <si>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</si>
  <si>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</si>
  <si>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</si>
  <si>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</si>
  <si>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</si>
  <si>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</si>
  <si>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</si>
  <si>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</si>
  <si>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</si>
  <si>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</si>
  <si>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</si>
  <si>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</si>
  <si>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</si>
  <si>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</si>
  <si>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</si>
  <si>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</si>
  <si>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</si>
  <si>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</si>
  <si>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</si>
  <si>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</si>
  <si>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</si>
  <si>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</si>
  <si>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</si>
  <si>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</si>
  <si>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</si>
  <si>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</si>
  <si>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</si>
  <si>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</si>
  <si>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</si>
  <si>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</si>
  <si>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</si>
  <si>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</si>
  <si>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</si>
  <si>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</si>
  <si>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</si>
  <si>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</si>
  <si>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</si>
  <si>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</si>
  <si>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</si>
  <si>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</si>
  <si>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</si>
  <si>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</si>
  <si>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</si>
  <si>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</si>
  <si>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</si>
  <si>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</si>
  <si>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</si>
  <si>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</si>
  <si>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</si>
  <si>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</si>
  <si>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</si>
  <si>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</si>
  <si>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</si>
  <si>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</si>
  <si>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</si>
  <si>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</si>
  <si>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</si>
  <si>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</si>
  <si>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</si>
  <si>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</si>
  <si>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</si>
  <si>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</si>
  <si>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</si>
  <si>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</si>
  <si>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</si>
  <si>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</si>
  <si>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</si>
  <si>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</si>
  <si>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</si>
  <si>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</si>
  <si>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</si>
  <si>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</si>
  <si>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</si>
  <si>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</si>
  <si>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</si>
  <si>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</si>
  <si>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</si>
  <si>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</si>
  <si>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</si>
  <si>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</si>
  <si>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</si>
  <si>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</si>
  <si>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</si>
  <si>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</si>
  <si>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</si>
  <si>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</si>
  <si>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</si>
  <si>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</si>
  <si>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</si>
  <si>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</si>
  <si>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</si>
  <si>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</si>
  <si>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</si>
  <si>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</si>
  <si>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</si>
  <si>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</si>
  <si>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</si>
  <si>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</si>
  <si>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</si>
  <si>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</si>
  <si>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</si>
  <si>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</si>
  <si>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</si>
  <si>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</si>
  <si>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</si>
  <si>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</si>
  <si>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</si>
  <si>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</si>
  <si>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</si>
  <si>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</si>
  <si>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</si>
  <si>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</si>
  <si>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</si>
  <si>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</si>
  <si>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</si>
  <si>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</si>
  <si>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</si>
  <si>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</si>
  <si>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</si>
  <si>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</si>
  <si>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</si>
  <si>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</si>
  <si>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</si>
  <si>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</si>
  <si>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</si>
  <si>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</si>
  <si>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</si>
  <si>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</si>
  <si>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</si>
  <si>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</si>
  <si>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</si>
  <si>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</si>
  <si>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</si>
  <si>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</si>
  <si>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</si>
  <si>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</si>
  <si>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</si>
  <si>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</si>
  <si>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</si>
  <si>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</si>
  <si>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</si>
  <si>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</si>
  <si>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</si>
  <si>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</si>
  <si>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</si>
  <si>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</si>
  <si>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</si>
  <si>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</si>
  <si>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</si>
  <si>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</si>
  <si>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</si>
  <si>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</si>
  <si>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</si>
  <si>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</si>
  <si>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</si>
  <si>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</si>
  <si>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</si>
  <si>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</si>
  <si>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</si>
  <si>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</si>
  <si>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</si>
  <si>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</si>
  <si>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</si>
  <si>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</si>
  <si>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</si>
  <si>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</si>
  <si>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</si>
  <si>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</si>
  <si>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</si>
  <si>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</si>
  <si>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</si>
  <si>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</si>
  <si>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</si>
  <si>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</si>
  <si>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</si>
  <si>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</si>
  <si>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</si>
  <si>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</si>
  <si>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</si>
  <si>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</si>
  <si>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</si>
  <si>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</si>
  <si>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</si>
  <si>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</si>
  <si>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</si>
  <si>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</si>
  <si>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</si>
  <si>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</si>
  <si>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</si>
  <si>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</si>
  <si>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</si>
  <si>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</si>
  <si>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</si>
  <si>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</si>
  <si>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</si>
  <si>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</si>
  <si>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</si>
  <si>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</si>
  <si>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</si>
  <si>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</si>
  <si>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</si>
  <si>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</si>
  <si>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</si>
  <si>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</si>
  <si>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</si>
  <si>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</si>
  <si>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</si>
  <si>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</si>
  <si>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</si>
  <si>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</si>
  <si>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</si>
  <si>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</si>
  <si>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</si>
  <si>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</si>
  <si>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</si>
  <si>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</si>
  <si>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</si>
  <si>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</si>
  <si>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</si>
  <si>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</si>
  <si>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</si>
  <si>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</si>
  <si>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</si>
  <si>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</si>
  <si>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</si>
  <si>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</si>
  <si>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</si>
  <si>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</si>
  <si>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</si>
  <si>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</si>
  <si>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</si>
  <si>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</si>
  <si>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</si>
  <si>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</si>
  <si>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</si>
  <si>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</si>
  <si>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</si>
  <si>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</si>
  <si>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</si>
  <si>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</si>
  <si>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</si>
  <si>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</si>
  <si>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</si>
  <si>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</si>
  <si>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</si>
  <si>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</si>
  <si>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</si>
  <si>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</si>
  <si>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</si>
  <si>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</si>
  <si>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</si>
  <si>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</si>
  <si>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</si>
  <si>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</si>
  <si>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</si>
  <si>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</si>
  <si>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</si>
  <si>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</si>
  <si>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</si>
  <si>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</si>
  <si>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</si>
  <si>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</si>
  <si>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</si>
  <si>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</si>
  <si>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</si>
  <si>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</si>
  <si>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</si>
  <si>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</si>
  <si>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</si>
  <si>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</si>
  <si>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</si>
  <si>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</si>
  <si>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</si>
  <si>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</si>
  <si>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</si>
  <si>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</si>
  <si>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</si>
  <si>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</si>
  <si>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</si>
  <si>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</si>
  <si>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</si>
  <si>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</si>
  <si>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</si>
  <si>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</si>
  <si>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</si>
  <si>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</si>
  <si>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</si>
  <si>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</si>
  <si>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</si>
  <si>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</si>
  <si>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</si>
  <si>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</si>
  <si>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</si>
  <si>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</si>
  <si>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</si>
  <si>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</si>
  <si>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</si>
  <si>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</si>
  <si>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</si>
  <si>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</si>
  <si>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</si>
  <si>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</si>
  <si>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</si>
  <si>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</si>
  <si>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</si>
  <si>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</si>
  <si>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</si>
  <si>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</si>
  <si>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</si>
  <si>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</si>
  <si>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</si>
  <si>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</si>
  <si>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</si>
  <si>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</si>
  <si>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</si>
  <si>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</si>
  <si>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</si>
  <si>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</si>
  <si>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</si>
  <si>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</si>
  <si>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</si>
  <si>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</si>
  <si>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</si>
  <si>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</si>
  <si>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</si>
  <si>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</si>
  <si>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</si>
  <si>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</si>
  <si>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</si>
  <si>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</si>
  <si>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</si>
  <si>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</si>
  <si>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</si>
  <si>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</si>
  <si>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</si>
  <si>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</si>
  <si>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</si>
  <si>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</si>
  <si>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</si>
  <si>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</si>
  <si>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</si>
  <si>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</si>
  <si>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</si>
  <si>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</si>
  <si>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</si>
  <si>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</si>
  <si>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</si>
  <si>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</si>
  <si>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</si>
  <si>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</si>
  <si>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</si>
  <si>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</si>
  <si>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</si>
  <si>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</si>
  <si>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</si>
  <si>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</si>
  <si>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</si>
  <si>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</si>
  <si>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</si>
  <si>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</si>
  <si>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</si>
  <si>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</si>
  <si>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</si>
  <si>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</si>
  <si>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</si>
  <si>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</si>
  <si>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</si>
  <si>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</si>
  <si>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</si>
  <si>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</si>
  <si>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</si>
  <si>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</si>
  <si>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</si>
  <si>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</si>
  <si>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</si>
  <si>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</si>
  <si>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</si>
  <si>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</si>
  <si>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</si>
  <si>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</si>
  <si>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</si>
  <si>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</si>
  <si>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</si>
  <si>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</si>
  <si>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</si>
  <si>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</si>
  <si>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</si>
  <si>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</si>
  <si>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</si>
  <si>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</si>
  <si>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</si>
  <si>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</si>
  <si>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</si>
  <si>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</si>
  <si>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</si>
  <si>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</si>
  <si>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</si>
  <si>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</si>
  <si>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</si>
  <si>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</si>
  <si>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</si>
  <si>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</si>
  <si>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</si>
  <si>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</si>
  <si>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</si>
  <si>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</si>
  <si>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</si>
  <si>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</si>
  <si>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</si>
  <si>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</si>
  <si>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</si>
  <si>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</si>
  <si>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</si>
  <si>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</si>
  <si>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</si>
  <si>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</si>
  <si>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</si>
  <si>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</si>
  <si>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</si>
  <si>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</si>
  <si>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</si>
  <si>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</si>
  <si>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</si>
  <si>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</si>
  <si>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</si>
  <si>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</si>
  <si>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</si>
  <si>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</si>
  <si>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</si>
  <si>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</si>
  <si>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</si>
  <si>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</si>
  <si>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</si>
  <si>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</si>
  <si>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</si>
  <si>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</si>
  <si>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</si>
  <si>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</si>
  <si>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</si>
  <si>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</si>
  <si>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</si>
  <si>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</si>
  <si>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</si>
  <si>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</si>
  <si>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</si>
  <si>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</si>
  <si>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</si>
  <si>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</si>
  <si>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</si>
  <si>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</si>
  <si>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</si>
  <si>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</si>
  <si>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</si>
  <si>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</si>
  <si>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</si>
  <si>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</si>
  <si>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</si>
  <si>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</si>
  <si>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</si>
  <si>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</si>
  <si>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</si>
  <si>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</si>
  <si>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</si>
  <si>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</si>
  <si>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</si>
  <si>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</si>
  <si>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</si>
  <si>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</si>
  <si>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</si>
  <si>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</si>
  <si>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</si>
  <si>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</si>
  <si>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</si>
  <si>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</si>
  <si>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</si>
  <si>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</si>
  <si>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</si>
  <si>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</si>
  <si>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</si>
  <si>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</si>
  <si>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</si>
  <si>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</si>
  <si>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</si>
  <si>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</si>
  <si>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</si>
  <si>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</si>
  <si>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</si>
  <si>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</si>
  <si>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</si>
  <si>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</si>
  <si>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</si>
  <si>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</si>
  <si>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</si>
  <si>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</si>
  <si>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</si>
  <si>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</si>
  <si>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</si>
  <si>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</si>
  <si>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</si>
  <si>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</si>
  <si>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</si>
  <si>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</si>
  <si>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</si>
  <si>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</si>
  <si>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</si>
  <si>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</si>
  <si>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</si>
  <si>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</si>
  <si>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</si>
  <si>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</si>
  <si>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</si>
  <si>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</si>
  <si>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</si>
  <si>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</si>
  <si>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</si>
  <si>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</si>
  <si>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</si>
  <si>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</si>
  <si>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</si>
  <si>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</si>
  <si>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</si>
  <si>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</si>
  <si>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</si>
  <si>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</si>
  <si>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</si>
  <si>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</si>
  <si>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</si>
  <si>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</si>
  <si>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</si>
  <si>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</si>
  <si>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</si>
  <si>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</si>
  <si>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</si>
  <si>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</si>
  <si>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</si>
  <si>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</si>
  <si>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</si>
  <si>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</si>
  <si>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</si>
  <si>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</si>
  <si>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</si>
  <si>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</si>
  <si>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</si>
  <si>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</si>
  <si>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</si>
  <si>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</si>
  <si>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</si>
  <si>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</si>
  <si>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</si>
  <si>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</si>
  <si>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</si>
  <si>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</si>
  <si>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</si>
  <si>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</si>
  <si>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</si>
  <si>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</si>
  <si>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</si>
  <si>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</si>
  <si>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</si>
  <si>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</si>
  <si>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</si>
  <si>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</si>
  <si>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</si>
  <si>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</si>
  <si>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</si>
  <si>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</si>
  <si>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</si>
  <si>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</si>
  <si>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</si>
  <si>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</si>
  <si>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</si>
  <si>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</si>
  <si>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</si>
  <si>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</si>
  <si>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</si>
  <si>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</si>
  <si>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</si>
  <si>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</si>
  <si>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</si>
  <si>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</si>
  <si>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</si>
  <si>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</si>
  <si>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</si>
  <si>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</si>
  <si>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</si>
  <si>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</si>
  <si>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</si>
  <si>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</si>
  <si>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</si>
  <si>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</si>
  <si>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</si>
  <si>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</si>
  <si>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</si>
  <si>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</si>
  <si>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</si>
  <si>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</si>
  <si>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</si>
  <si>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</si>
  <si>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</si>
  <si>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</si>
  <si>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</si>
  <si>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</si>
  <si>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</si>
  <si>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</si>
  <si>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</si>
  <si>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</si>
  <si>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</si>
  <si>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</si>
  <si>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</si>
  <si>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</si>
  <si>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</si>
  <si>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</si>
  <si>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</si>
  <si>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</si>
  <si>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</si>
  <si>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</si>
  <si>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</si>
  <si>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</si>
  <si>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</si>
  <si>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</si>
  <si>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</si>
  <si>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</si>
  <si>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</si>
  <si>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</si>
  <si>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</si>
  <si>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</si>
  <si>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</si>
  <si>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</si>
  <si>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</si>
  <si>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</si>
  <si>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</si>
  <si>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</si>
  <si>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</si>
  <si>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</si>
  <si>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</si>
  <si>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</si>
  <si>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</si>
  <si>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</si>
  <si>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</si>
  <si>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</si>
  <si>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</si>
  <si>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</si>
  <si>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</si>
  <si>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</si>
  <si>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</si>
  <si>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</si>
  <si>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</si>
  <si>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</si>
  <si>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</si>
  <si>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</si>
  <si>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</si>
  <si>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</si>
  <si>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</si>
  <si>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</si>
  <si>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</si>
  <si>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</si>
  <si>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</si>
  <si>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</si>
  <si>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</si>
  <si>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</si>
  <si>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</si>
  <si>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</si>
  <si>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</si>
  <si>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</si>
  <si>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</si>
  <si>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</si>
  <si>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</si>
  <si>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</si>
  <si>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</si>
  <si>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</si>
  <si>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</si>
  <si>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</si>
  <si>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</si>
  <si>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</si>
  <si>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</si>
  <si>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</si>
  <si>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</si>
  <si>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</si>
  <si>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</si>
  <si>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</si>
  <si>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</si>
  <si>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</si>
  <si>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</si>
  <si>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</si>
  <si>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</si>
  <si>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</si>
  <si>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</si>
  <si>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</si>
  <si>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</si>
  <si>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</si>
  <si>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</si>
  <si>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</si>
  <si>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</si>
  <si>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</si>
  <si>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</si>
  <si>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</si>
  <si>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</si>
  <si>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</si>
  <si>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</si>
  <si>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</si>
  <si>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</si>
  <si>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</si>
  <si>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</si>
  <si>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</si>
  <si>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</si>
  <si>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</si>
  <si>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</si>
  <si>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</si>
  <si>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</si>
  <si>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</si>
  <si>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</si>
  <si>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</si>
  <si>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</si>
  <si>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</si>
  <si>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</si>
  <si>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</si>
  <si>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</si>
  <si>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</si>
  <si>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</si>
  <si>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</si>
  <si>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</si>
  <si>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</si>
  <si>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</si>
  <si>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</si>
  <si>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</si>
  <si>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</si>
  <si>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</si>
  <si>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</si>
  <si>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</si>
  <si>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</si>
  <si>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</si>
  <si>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</si>
  <si>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</si>
  <si>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</si>
  <si>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</si>
  <si>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</si>
  <si>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</si>
  <si>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</si>
  <si>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</si>
  <si>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</si>
  <si>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</si>
  <si>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</si>
  <si>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</si>
  <si>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</si>
  <si>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</si>
  <si>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</si>
  <si>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</si>
  <si>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</si>
  <si>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</si>
  <si>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</si>
  <si>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</si>
  <si>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</si>
  <si>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</si>
  <si>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</si>
  <si>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</si>
  <si>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</si>
  <si>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</si>
  <si>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</si>
  <si>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</si>
  <si>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</si>
  <si>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</si>
  <si>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</si>
  <si>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</si>
  <si>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</si>
  <si>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</si>
  <si>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</si>
  <si>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</si>
  <si>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</si>
  <si>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</si>
  <si>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</si>
  <si>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</si>
  <si>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</si>
  <si>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</si>
  <si>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</si>
  <si>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</si>
  <si>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</si>
  <si>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</si>
  <si>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</si>
  <si>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</si>
  <si>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</si>
  <si>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</si>
  <si>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</si>
  <si>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</si>
  <si>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</si>
  <si>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</si>
  <si>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</si>
  <si>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</si>
  <si>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</si>
  <si>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</si>
  <si>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</si>
  <si>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</si>
  <si>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</si>
  <si>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</si>
  <si>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</si>
  <si>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</si>
  <si>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</si>
  <si>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</si>
  <si>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</si>
  <si>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</si>
  <si>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</si>
  <si>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</si>
  <si>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</si>
  <si>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</si>
  <si>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</si>
  <si>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</si>
  <si>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</si>
  <si>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</si>
  <si>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</si>
  <si>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</si>
  <si>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</si>
  <si>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</si>
  <si>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</si>
  <si>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</si>
  <si>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</si>
  <si>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</si>
  <si>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</si>
  <si>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</si>
  <si>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</si>
  <si>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</si>
  <si>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</si>
  <si>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</si>
  <si>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</si>
  <si>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</si>
  <si>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</si>
  <si>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</si>
  <si>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</si>
  <si>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</si>
  <si>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</si>
  <si>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</si>
  <si>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</si>
  <si>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</si>
  <si>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</si>
  <si>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</si>
  <si>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</si>
  <si>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</si>
  <si>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</si>
  <si>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</si>
  <si>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</si>
  <si>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</si>
  <si>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</si>
  <si>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</si>
  <si>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</si>
  <si>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</si>
  <si>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</si>
  <si>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</si>
  <si>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</si>
  <si>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</si>
  <si>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</si>
  <si>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</si>
  <si>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</si>
  <si>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</si>
  <si>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</si>
  <si>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</si>
  <si>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</si>
  <si>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</si>
  <si>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</si>
  <si>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</si>
  <si>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</si>
  <si>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</si>
  <si>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</si>
  <si>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</si>
  <si>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</si>
  <si>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</si>
  <si>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</si>
  <si>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</si>
  <si>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</si>
  <si>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</si>
  <si>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</si>
  <si>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</si>
  <si>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</si>
  <si>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</si>
  <si>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</si>
  <si>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</si>
  <si>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</si>
  <si>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</si>
  <si>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</si>
  <si>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</si>
  <si>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</si>
  <si>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</si>
  <si>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</si>
  <si>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</si>
  <si>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</si>
  <si>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</si>
  <si>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</si>
  <si>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</si>
  <si>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</si>
  <si>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</si>
  <si>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</si>
  <si>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</si>
  <si>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</si>
  <si>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</si>
  <si>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</si>
  <si>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</si>
  <si>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</si>
  <si>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</si>
  <si>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</si>
  <si>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</si>
  <si>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</si>
  <si>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</si>
  <si>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</si>
  <si>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</si>
  <si>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</si>
  <si>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</si>
  <si>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</si>
  <si>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</si>
  <si>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</si>
  <si>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</si>
  <si>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</si>
  <si>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</si>
  <si>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</si>
  <si>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</si>
  <si>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</si>
  <si>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</si>
  <si>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</si>
  <si>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</si>
  <si>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</si>
  <si>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</si>
  <si>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</si>
  <si>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</si>
  <si>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</si>
  <si>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</si>
  <si>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</si>
  <si>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</si>
  <si>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</si>
  <si>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</si>
  <si>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</si>
  <si>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</si>
  <si>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</si>
  <si>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</si>
  <si>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</si>
  <si>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</si>
  <si>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</si>
  <si>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</si>
  <si>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</si>
  <si>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</si>
  <si>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</si>
  <si>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</si>
  <si>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</si>
  <si>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</si>
  <si>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</si>
  <si>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</si>
  <si>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</si>
  <si>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</si>
  <si>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</si>
  <si>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</si>
  <si>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</si>
  <si>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</si>
  <si>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</si>
  <si>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</si>
  <si>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</si>
  <si>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</si>
  <si>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</si>
  <si>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</si>
  <si>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</si>
  <si>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</si>
  <si>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</si>
  <si>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</si>
  <si>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</si>
  <si>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</si>
  <si>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</si>
  <si>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</si>
  <si>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</si>
  <si>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</si>
  <si>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</si>
  <si>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</si>
  <si>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</si>
  <si>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</si>
  <si>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</si>
  <si>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</si>
  <si>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</si>
  <si>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</si>
  <si>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</si>
  <si>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</si>
  <si>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</si>
  <si>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</si>
  <si>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</si>
  <si>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</si>
  <si>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</si>
  <si>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</si>
  <si>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</si>
  <si>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</si>
  <si>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</si>
  <si>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</si>
  <si>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</si>
  <si>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</si>
  <si>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</si>
  <si>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</si>
  <si>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</si>
  <si>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</si>
  <si>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</si>
  <si>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</si>
  <si>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</si>
  <si>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</si>
  <si>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</si>
  <si>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</si>
  <si>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</si>
  <si>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</si>
  <si>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</si>
  <si>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</si>
  <si>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</si>
  <si>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</si>
  <si>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</si>
  <si>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</si>
  <si>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</si>
  <si>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</si>
  <si>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</si>
  <si>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</si>
  <si>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</si>
  <si>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</si>
  <si>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</si>
  <si>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</si>
  <si>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</si>
  <si>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</si>
  <si>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</si>
  <si>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</si>
  <si>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</si>
  <si>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</si>
  <si>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</si>
  <si>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</si>
  <si>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</si>
  <si>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</si>
  <si>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</si>
  <si>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</si>
  <si>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</si>
  <si>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</si>
  <si>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</si>
  <si>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</si>
  <si>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</si>
  <si>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</si>
  <si>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</si>
  <si>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</si>
  <si>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</si>
  <si>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</si>
  <si>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</si>
  <si>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</si>
  <si>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</si>
  <si>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</si>
  <si>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</si>
  <si>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</si>
  <si>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</si>
  <si>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</si>
  <si>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</si>
  <si>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</si>
  <si>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</si>
  <si>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</si>
  <si>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</si>
  <si>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</si>
  <si>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</si>
  <si>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</si>
  <si>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</si>
  <si>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</si>
  <si>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</si>
  <si>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</si>
  <si>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</si>
  <si>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</si>
  <si>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</si>
  <si>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</si>
  <si>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</si>
  <si>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</si>
  <si>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</si>
  <si>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</si>
  <si>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</si>
  <si>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</si>
  <si>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</si>
  <si>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</si>
  <si>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</si>
  <si>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</si>
  <si>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</si>
  <si>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</si>
  <si>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</si>
  <si>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</si>
  <si>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</si>
  <si>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</si>
  <si>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</si>
  <si>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</si>
  <si>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</si>
  <si>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</si>
  <si>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</si>
  <si>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</si>
  <si>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</si>
  <si>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</si>
  <si>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</si>
  <si>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</si>
  <si>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</si>
  <si>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</si>
  <si>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</si>
  <si>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</si>
  <si>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</si>
  <si>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</si>
  <si>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</si>
  <si>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</si>
  <si>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</si>
  <si>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</si>
  <si>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</si>
  <si>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</si>
  <si>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</si>
  <si>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</si>
  <si>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</si>
  <si>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</si>
  <si>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</si>
  <si>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</si>
  <si>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</si>
  <si>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</si>
  <si>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</si>
  <si>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</si>
  <si>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</si>
  <si>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</si>
  <si>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</si>
  <si>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</si>
  <si>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</si>
  <si>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</si>
  <si>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</si>
  <si>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</si>
  <si>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</si>
  <si>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</si>
  <si>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</si>
  <si>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</si>
  <si>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</si>
  <si>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</si>
  <si>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</si>
  <si>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</si>
  <si>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</si>
  <si>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</si>
  <si>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</si>
  <si>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</si>
  <si>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</si>
  <si>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</si>
  <si>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</si>
  <si>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</si>
  <si>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</si>
  <si>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</si>
  <si>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</si>
  <si>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</si>
  <si>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</si>
  <si>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</si>
  <si>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</si>
  <si>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</si>
  <si>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</si>
  <si>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</si>
  <si>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</si>
  <si>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</si>
  <si>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</si>
  <si>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</si>
  <si>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</si>
  <si>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</si>
  <si>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</si>
  <si>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</si>
  <si>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</si>
  <si>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</si>
  <si>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</si>
  <si>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</si>
  <si>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</si>
  <si>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</si>
  <si>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</si>
  <si>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</si>
  <si>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</si>
  <si>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</si>
  <si>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</si>
  <si>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</si>
  <si>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</si>
  <si>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</si>
  <si>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</si>
  <si>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</si>
  <si>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</si>
  <si>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</si>
  <si>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</si>
  <si>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</si>
  <si>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</si>
  <si>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</si>
  <si>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</si>
  <si>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</si>
  <si>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</si>
  <si>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</si>
  <si>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</si>
  <si>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</si>
  <si>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</si>
  <si>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</si>
  <si>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</si>
  <si>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</si>
  <si>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</si>
  <si>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</si>
  <si>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</si>
  <si>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</si>
  <si>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</si>
  <si>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</si>
  <si>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</si>
  <si>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</si>
  <si>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</si>
  <si>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</si>
  <si>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</si>
  <si>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</si>
  <si>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</si>
  <si>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</si>
  <si>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</si>
  <si>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</si>
  <si>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</si>
  <si>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</si>
  <si>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</si>
  <si>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</si>
  <si>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</si>
  <si>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</si>
  <si>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</si>
  <si>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</si>
  <si>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</si>
  <si>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</si>
  <si>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</si>
  <si>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</si>
  <si>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</si>
  <si>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</si>
  <si>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</si>
  <si>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</si>
  <si>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</si>
  <si>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</si>
  <si>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</si>
  <si>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</si>
  <si>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</si>
  <si>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</si>
  <si>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</si>
  <si>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</si>
  <si>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</si>
  <si>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</si>
  <si>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</si>
  <si>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</si>
  <si>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</si>
  <si>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</si>
  <si>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</si>
  <si>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</si>
  <si>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</si>
  <si>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</si>
  <si>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</si>
  <si>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</si>
  <si>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</si>
  <si>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</si>
  <si>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</si>
  <si>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</si>
  <si>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</si>
  <si>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</si>
  <si>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</si>
  <si>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</si>
  <si>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</si>
  <si>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</si>
  <si>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</si>
  <si>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</si>
  <si>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</si>
  <si>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</si>
  <si>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</si>
  <si>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</si>
  <si>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</si>
  <si>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</si>
  <si>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</si>
  <si>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</si>
  <si>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</si>
  <si>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</si>
  <si>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</si>
  <si>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</si>
  <si>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</si>
  <si>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</si>
  <si>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</si>
  <si>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</si>
  <si>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</si>
  <si>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</si>
  <si>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</si>
  <si>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</si>
  <si>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</si>
  <si>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</si>
  <si>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</si>
  <si>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</si>
  <si>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</si>
  <si>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</si>
  <si>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</si>
  <si>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</si>
  <si>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</si>
  <si>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</si>
  <si>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</si>
  <si>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</si>
  <si>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</si>
  <si>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</si>
  <si>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</si>
  <si>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</si>
  <si>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</si>
  <si>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</si>
  <si>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</si>
  <si>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</si>
  <si>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</si>
  <si>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</si>
  <si>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</si>
  <si>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</si>
  <si>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</si>
  <si>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</si>
  <si>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</si>
  <si>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</si>
  <si>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</si>
  <si>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</si>
  <si>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</si>
  <si>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</si>
  <si>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</si>
  <si>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</si>
  <si>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</si>
  <si>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</si>
  <si>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</si>
  <si>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</si>
  <si>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</si>
  <si>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</si>
  <si>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</si>
  <si>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</si>
  <si>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</si>
  <si>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</si>
  <si>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</si>
  <si>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</si>
  <si>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</si>
  <si>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</si>
  <si>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</si>
  <si>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</si>
  <si>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</si>
  <si>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</si>
  <si>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</si>
  <si>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</si>
  <si>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</si>
  <si>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</si>
  <si>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</si>
  <si>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</si>
  <si>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</si>
  <si>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</si>
  <si>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</si>
  <si>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</si>
  <si>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</si>
  <si>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</si>
  <si>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</si>
  <si>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</si>
  <si>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</si>
  <si>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</si>
  <si>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</si>
  <si>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</si>
  <si>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</si>
  <si>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</si>
  <si>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</si>
  <si>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</si>
  <si>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</si>
  <si>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</si>
  <si>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</si>
  <si>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</si>
  <si>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</si>
  <si>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</si>
  <si>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</si>
  <si>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</si>
  <si>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</si>
  <si>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</si>
  <si>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</si>
  <si>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</si>
  <si>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</si>
  <si>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</si>
  <si>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</si>
  <si>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</si>
  <si>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</si>
  <si>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</si>
  <si>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</si>
  <si>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</si>
  <si>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</si>
  <si>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</si>
  <si>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</si>
  <si>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</si>
  <si>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</si>
  <si>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</si>
  <si>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</si>
  <si>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</si>
  <si>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</si>
  <si>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</si>
  <si>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</si>
  <si>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</si>
  <si>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</si>
  <si>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</si>
  <si>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</si>
  <si>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</si>
  <si>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</si>
  <si>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</si>
  <si>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</si>
  <si>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</si>
  <si>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</si>
  <si>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</si>
  <si>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</si>
  <si>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</si>
  <si>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</si>
  <si>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</si>
  <si>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</si>
  <si>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</si>
  <si>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</si>
  <si>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</si>
  <si>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</si>
  <si>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</si>
  <si>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</si>
  <si>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</si>
  <si>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</si>
  <si>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</si>
  <si>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</si>
  <si>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</si>
  <si>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</si>
  <si>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</si>
  <si>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</si>
  <si>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</si>
  <si>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</si>
  <si>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</si>
  <si>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</si>
  <si>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</si>
  <si>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</si>
  <si>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</si>
  <si>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</si>
  <si>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</si>
  <si>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</si>
  <si>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</si>
  <si>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</si>
  <si>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</si>
  <si>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</si>
  <si>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</si>
  <si>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</si>
  <si>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</si>
  <si>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</si>
  <si>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</si>
  <si>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</si>
  <si>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</si>
  <si>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</si>
  <si>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</si>
  <si>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</si>
  <si>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</si>
  <si>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</si>
  <si>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</si>
  <si>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</si>
  <si>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</si>
  <si>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</si>
  <si>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</si>
  <si>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</si>
  <si>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</si>
  <si>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</si>
  <si>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</si>
  <si>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</si>
  <si>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</si>
  <si>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</si>
  <si>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</si>
  <si>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</si>
  <si>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</si>
  <si>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</si>
  <si>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</si>
  <si>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</si>
  <si>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</si>
  <si>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</si>
  <si>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</si>
  <si>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</si>
  <si>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</si>
  <si>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</si>
  <si>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</si>
  <si>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</si>
  <si>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</si>
  <si>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</si>
  <si>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</si>
  <si>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</si>
  <si>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</si>
  <si>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</si>
  <si>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</si>
  <si>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</si>
  <si>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</si>
  <si>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</si>
  <si>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</si>
  <si>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</si>
  <si>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</si>
  <si>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</si>
  <si>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</si>
  <si>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</si>
  <si>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</si>
  <si>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</si>
  <si>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</si>
  <si>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</si>
  <si>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</si>
  <si>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</si>
  <si>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</si>
  <si>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</si>
  <si>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</si>
  <si>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</si>
  <si>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</si>
  <si>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</si>
  <si>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</si>
  <si>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</si>
  <si>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</si>
  <si>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</si>
  <si>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</si>
  <si>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</si>
  <si>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</si>
  <si>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</si>
  <si>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</si>
  <si>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</si>
  <si>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</si>
  <si>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</si>
  <si>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</si>
  <si>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</si>
  <si>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</si>
  <si>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</si>
  <si>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</si>
  <si>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</si>
  <si>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</si>
  <si>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</si>
  <si>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</si>
  <si>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</si>
  <si>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</si>
  <si>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</si>
  <si>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</si>
  <si>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</si>
  <si>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</si>
  <si>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</si>
  <si>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</si>
  <si>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</si>
  <si>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</si>
  <si>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</si>
  <si>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</si>
  <si>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</si>
  <si>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</si>
  <si>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</si>
  <si>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</si>
  <si>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</si>
  <si>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</si>
  <si>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</si>
  <si>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</si>
  <si>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</si>
  <si>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</si>
  <si>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</si>
  <si>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</si>
  <si>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</si>
  <si>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</si>
  <si>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</si>
  <si>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</si>
  <si>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</si>
  <si>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</si>
  <si>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</si>
  <si>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</si>
  <si>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</si>
  <si>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</si>
  <si>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</si>
  <si>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</si>
  <si>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</si>
  <si>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</si>
  <si>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</si>
  <si>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</si>
  <si>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</si>
  <si>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</si>
  <si>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</si>
  <si>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</si>
  <si>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</si>
  <si>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</si>
  <si>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</si>
  <si>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</si>
  <si>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</si>
  <si>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</si>
  <si>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</si>
  <si>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</si>
  <si>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</si>
  <si>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</si>
  <si>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</si>
  <si>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</si>
  <si>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</si>
  <si>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</si>
  <si>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</si>
  <si>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</si>
  <si>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</si>
  <si>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</si>
  <si>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</si>
  <si>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</si>
  <si>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</si>
  <si>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</si>
  <si>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</si>
  <si>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</si>
  <si>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</si>
  <si>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</si>
  <si>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</si>
  <si>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</si>
  <si>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</si>
  <si>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</si>
  <si>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</si>
  <si>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</si>
  <si>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</si>
  <si>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</si>
  <si>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</si>
  <si>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</si>
  <si>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</si>
  <si>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</si>
  <si>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</si>
  <si>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</si>
  <si>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</si>
  <si>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</si>
  <si>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</si>
  <si>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</si>
  <si>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</si>
  <si>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</si>
  <si>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</si>
  <si>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</si>
  <si>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</si>
  <si>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</si>
  <si>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</si>
  <si>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</si>
  <si>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</si>
  <si>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</si>
  <si>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</si>
  <si>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</si>
  <si>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</si>
  <si>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</si>
  <si>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</si>
  <si>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</si>
  <si>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</si>
  <si>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</si>
  <si>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</si>
  <si>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</si>
  <si>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</si>
  <si>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</si>
  <si>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</si>
  <si>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</si>
  <si>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</si>
  <si>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</si>
  <si>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</si>
  <si>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</si>
  <si>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</si>
  <si>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</si>
  <si>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</si>
  <si>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</si>
  <si>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</si>
  <si>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</si>
  <si>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</si>
  <si>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</si>
  <si>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</si>
  <si>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</si>
  <si>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</si>
  <si>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</si>
  <si>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</si>
  <si>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</si>
  <si>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</si>
  <si>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</si>
  <si>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</si>
  <si>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</si>
  <si>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</si>
  <si>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</si>
  <si>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</si>
  <si>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</si>
  <si>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</si>
  <si>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</si>
  <si>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</si>
  <si>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</si>
  <si>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</si>
  <si>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</si>
  <si>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</si>
  <si>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</si>
  <si>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</si>
  <si>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</si>
  <si>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</si>
  <si>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</si>
  <si>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</si>
  <si>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</si>
  <si>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</si>
  <si>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</si>
  <si>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</si>
  <si>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</si>
  <si>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</si>
  <si>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</si>
  <si>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</si>
  <si>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</si>
  <si>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</si>
  <si>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</si>
  <si>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</si>
  <si>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</si>
  <si>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</si>
  <si>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</si>
  <si>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</si>
  <si>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</si>
  <si>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</si>
  <si>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</si>
  <si>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</si>
  <si>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</si>
  <si>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</si>
  <si>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</si>
  <si>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</si>
  <si>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</si>
  <si>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</si>
  <si>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</si>
  <si>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</si>
  <si>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</si>
  <si>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</si>
  <si>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</si>
  <si>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</si>
  <si>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</si>
  <si>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</si>
  <si>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</si>
  <si>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</si>
  <si>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</si>
  <si>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</si>
  <si>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</si>
  <si>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</si>
  <si>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</si>
  <si>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</si>
  <si>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</si>
  <si>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</si>
  <si>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</si>
  <si>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</si>
  <si>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</si>
  <si>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</si>
  <si>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</si>
  <si>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</si>
  <si>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</si>
  <si>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</si>
  <si>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</si>
  <si>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</si>
  <si>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</si>
  <si>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</si>
  <si>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</si>
  <si>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</si>
  <si>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</si>
  <si>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</si>
  <si>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</si>
  <si>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</si>
  <si>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</si>
  <si>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</si>
  <si>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</si>
  <si>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</si>
  <si>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</si>
  <si>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</si>
  <si>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</si>
  <si>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</si>
  <si>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</si>
  <si>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</si>
  <si>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</si>
  <si>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</si>
  <si>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</si>
  <si>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</si>
  <si>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</si>
  <si>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</si>
  <si>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</si>
  <si>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</si>
  <si>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</si>
  <si>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</si>
  <si>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</si>
  <si>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</si>
  <si>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</si>
  <si>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</si>
  <si>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</si>
  <si>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</si>
  <si>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</si>
  <si>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</si>
  <si>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</si>
  <si>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</si>
  <si>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</si>
  <si>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</si>
  <si>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</si>
  <si>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</si>
  <si>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</si>
  <si>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</si>
  <si>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</si>
  <si>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</si>
  <si>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</si>
  <si>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</si>
  <si>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</si>
  <si>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</si>
  <si>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</si>
  <si>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</si>
  <si>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</si>
  <si>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</si>
  <si>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</si>
  <si>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</si>
  <si>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</si>
  <si>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</si>
  <si>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</si>
  <si>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</si>
  <si>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</si>
  <si>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</si>
  <si>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</si>
  <si>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</si>
  <si>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</si>
  <si>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</si>
  <si>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</si>
  <si>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</si>
  <si>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</si>
  <si>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</si>
  <si>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</si>
  <si>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</si>
  <si>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</si>
  <si>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</si>
  <si>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</si>
  <si>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</si>
  <si>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</si>
  <si>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</si>
  <si>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</si>
  <si>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</si>
  <si>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</si>
  <si>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</si>
  <si>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</si>
  <si>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</si>
  <si>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</si>
  <si>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</si>
  <si>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</si>
  <si>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</si>
  <si>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</si>
  <si>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</si>
  <si>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</si>
  <si>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</si>
  <si>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</si>
  <si>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</si>
  <si>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</si>
  <si>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</si>
  <si>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</si>
  <si>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</si>
  <si>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</si>
  <si>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</si>
  <si>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</si>
  <si>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</si>
  <si>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</si>
  <si>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</si>
  <si>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</si>
  <si>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</si>
  <si>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</si>
  <si>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</si>
  <si>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</si>
  <si>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</si>
  <si>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</si>
  <si>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</si>
  <si>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</si>
  <si>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</si>
  <si>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</si>
  <si>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</si>
  <si>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</si>
  <si>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</si>
  <si>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</si>
  <si>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</si>
  <si>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</si>
  <si>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</si>
  <si>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</si>
  <si>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</si>
  <si>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</si>
  <si>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</si>
  <si>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</si>
  <si>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</si>
  <si>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</si>
  <si>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</si>
  <si>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</si>
  <si>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</si>
  <si>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</si>
  <si>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</si>
  <si>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</si>
  <si>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</si>
  <si>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</si>
  <si>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</si>
  <si>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</si>
  <si>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</si>
  <si>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</si>
  <si>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</si>
  <si>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</si>
  <si>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</si>
  <si>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</si>
  <si>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</si>
  <si>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</si>
  <si>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</si>
  <si>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</si>
  <si>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</si>
  <si>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</si>
  <si>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</si>
  <si>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</si>
  <si>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</si>
  <si>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</si>
  <si>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</si>
  <si>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</si>
  <si>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</si>
  <si>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</si>
  <si>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</si>
  <si>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</si>
  <si>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</si>
  <si>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</si>
  <si>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</si>
  <si>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</si>
  <si>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</si>
  <si>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</si>
  <si>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</si>
  <si>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</si>
  <si>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</si>
  <si>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</si>
  <si>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</si>
  <si>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</si>
  <si>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</si>
  <si>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</si>
  <si>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</si>
  <si>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</si>
  <si>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</si>
  <si>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</si>
  <si>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</si>
  <si>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</si>
  <si>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</si>
  <si>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</si>
  <si>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</si>
  <si>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</si>
  <si>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</si>
  <si>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</si>
  <si>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</si>
  <si>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</si>
  <si>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</si>
  <si>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</si>
  <si>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</si>
  <si>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</si>
  <si>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</si>
  <si>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</si>
  <si>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</si>
  <si>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</si>
  <si>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</si>
  <si>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</si>
  <si>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</si>
  <si>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</si>
  <si>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</si>
  <si>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</si>
  <si>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</si>
  <si>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</si>
  <si>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</si>
  <si>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</si>
  <si>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</si>
  <si>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</si>
  <si>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</si>
  <si>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</si>
  <si>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</si>
  <si>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</si>
  <si>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</si>
  <si>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</si>
  <si>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</si>
  <si>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</si>
  <si>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</si>
  <si>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</si>
  <si>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</si>
  <si>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</si>
  <si>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</si>
  <si>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</si>
  <si>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</si>
  <si>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</si>
  <si>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</si>
  <si>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</si>
  <si>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</si>
  <si>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</si>
  <si>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</si>
  <si>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</si>
  <si>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</si>
  <si>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</si>
  <si>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</si>
  <si>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</si>
  <si>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</si>
  <si>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</si>
  <si>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</si>
  <si>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</si>
  <si>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</si>
  <si>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</si>
  <si>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</si>
  <si>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</si>
  <si>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</si>
  <si>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</si>
  <si>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</si>
  <si>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</si>
  <si>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</si>
  <si>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</si>
  <si>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</si>
  <si>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</si>
  <si>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</si>
  <si>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</si>
  <si>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</si>
  <si>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</si>
  <si>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</si>
  <si>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</si>
  <si>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</si>
  <si>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</si>
  <si>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</si>
  <si>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</si>
  <si>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</si>
  <si>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</si>
  <si>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</si>
  <si>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</si>
  <si>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</si>
  <si>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</si>
  <si>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</si>
  <si>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</si>
  <si>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</si>
  <si>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</si>
  <si>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</si>
  <si>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</si>
  <si>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</si>
  <si>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</si>
  <si>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</si>
  <si>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</si>
  <si>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</si>
  <si>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</si>
  <si>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</si>
  <si>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</si>
  <si>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</si>
  <si>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</si>
  <si>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</si>
  <si>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</si>
  <si>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</si>
  <si>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</si>
  <si>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</si>
  <si>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</si>
  <si>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</si>
  <si>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</si>
  <si>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</si>
  <si>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</si>
  <si>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</si>
  <si>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</si>
  <si>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</si>
  <si>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</si>
  <si>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</si>
  <si>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</si>
  <si>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</si>
  <si>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</si>
  <si>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</si>
  <si>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</si>
  <si>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</si>
  <si>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</si>
  <si>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</si>
  <si>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</si>
  <si>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</si>
  <si>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</si>
  <si>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</si>
  <si>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</si>
  <si>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</si>
  <si>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</si>
  <si>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</si>
  <si>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</si>
  <si>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</si>
  <si>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</si>
  <si>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</si>
  <si>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</si>
  <si>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</si>
  <si>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</si>
  <si>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</si>
  <si>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</si>
  <si>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</si>
  <si>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</si>
  <si>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</si>
  <si>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</si>
  <si>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</si>
  <si>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</si>
  <si>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</si>
  <si>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</si>
  <si>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</si>
  <si>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</si>
  <si>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</si>
  <si>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</si>
  <si>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</si>
  <si>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</si>
  <si>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</si>
  <si>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</si>
  <si>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</si>
  <si>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</si>
  <si>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</si>
  <si>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</si>
  <si>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</si>
  <si>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</si>
  <si>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</si>
  <si>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</si>
  <si>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</si>
  <si>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</si>
  <si>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</si>
  <si>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</si>
  <si>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</si>
  <si>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</si>
  <si>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</si>
  <si>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</si>
  <si>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</si>
  <si>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</si>
  <si>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</si>
  <si>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</si>
  <si>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</si>
  <si>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</si>
  <si>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</si>
  <si>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</si>
  <si>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</si>
  <si>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</si>
  <si>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</si>
  <si>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</si>
  <si>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</si>
  <si>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</si>
  <si>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</si>
  <si>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</si>
  <si>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</si>
  <si>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</si>
  <si>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</si>
  <si>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</si>
  <si>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</si>
  <si>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</si>
  <si>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</si>
  <si>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</si>
  <si>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</si>
  <si>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</si>
  <si>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</si>
  <si>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</si>
  <si>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</si>
  <si>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</si>
  <si>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</si>
  <si>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</si>
  <si>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</si>
  <si>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</si>
  <si>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</si>
  <si>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</si>
  <si>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</si>
  <si>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</si>
  <si>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</si>
  <si>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</si>
  <si>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</si>
  <si>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</si>
  <si>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</si>
  <si>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</si>
  <si>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</si>
  <si>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</si>
  <si>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</si>
  <si>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</si>
  <si>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</si>
  <si>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</si>
  <si>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</si>
  <si>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</si>
  <si>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</si>
  <si>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</si>
  <si>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</si>
  <si>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</si>
  <si>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</si>
  <si>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</si>
  <si>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</si>
  <si>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</si>
  <si>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</si>
  <si>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</si>
  <si>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</si>
  <si>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</si>
  <si>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</si>
  <si>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</si>
  <si>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</si>
  <si>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</si>
  <si>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</si>
  <si>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</si>
  <si>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</si>
  <si>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</si>
  <si>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</si>
  <si>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</si>
  <si>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</si>
  <si>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</si>
  <si>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</si>
  <si>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</si>
  <si>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</si>
  <si>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</si>
  <si>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</si>
  <si>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</si>
  <si>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</si>
  <si>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</si>
  <si>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</si>
  <si>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</si>
  <si>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</si>
  <si>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</si>
  <si>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</si>
  <si>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</si>
  <si>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</si>
  <si>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</si>
  <si>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</si>
  <si>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</si>
  <si>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</si>
  <si>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</si>
  <si>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</si>
  <si>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</si>
  <si>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</si>
  <si>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</si>
  <si>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</si>
  <si>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</si>
  <si>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</si>
  <si>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</si>
  <si>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</si>
  <si>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</si>
  <si>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</si>
  <si>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</si>
  <si>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</si>
  <si>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</si>
  <si>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</si>
  <si>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</si>
  <si>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</si>
  <si>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</si>
  <si>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</si>
  <si>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</si>
  <si>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</si>
  <si>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</si>
  <si>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</si>
  <si>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</si>
  <si>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</si>
  <si>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</si>
  <si>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</si>
  <si>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</si>
  <si>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</si>
  <si>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</si>
  <si>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</si>
  <si>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</si>
  <si>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</si>
  <si>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</si>
  <si>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</si>
  <si>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</si>
  <si>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</si>
  <si>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</si>
  <si>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</si>
  <si>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</si>
  <si>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</si>
  <si>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</si>
  <si>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</si>
  <si>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</si>
  <si>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</si>
  <si>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</si>
  <si>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</si>
  <si>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</si>
  <si>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</si>
  <si>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</si>
  <si>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</si>
  <si>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</si>
  <si>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</si>
  <si>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</si>
  <si>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</si>
  <si>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</si>
  <si>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</si>
  <si>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</si>
  <si>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</si>
  <si>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</si>
  <si>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</si>
  <si>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</si>
  <si>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</si>
  <si>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</si>
  <si>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</si>
  <si>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</si>
  <si>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</si>
  <si>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</si>
  <si>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</si>
  <si>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</si>
  <si>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</si>
  <si>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</si>
  <si>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</si>
  <si>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</si>
  <si>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</si>
  <si>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</si>
  <si>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</si>
  <si>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</si>
  <si>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</si>
  <si>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</si>
  <si>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</si>
  <si>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</si>
  <si>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</si>
  <si>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</si>
  <si>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</si>
  <si>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</si>
  <si>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</si>
  <si>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</si>
  <si>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</si>
  <si>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</si>
  <si>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</si>
  <si>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</si>
  <si>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</si>
  <si>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</si>
  <si>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</si>
  <si>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</si>
  <si>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</si>
  <si>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</si>
  <si>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</si>
  <si>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</si>
  <si>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</si>
  <si>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</si>
  <si>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</si>
  <si>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</si>
  <si>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</si>
  <si>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</si>
  <si>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</si>
  <si>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</si>
  <si>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</si>
  <si>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</si>
  <si>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</si>
  <si>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</si>
  <si>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</si>
  <si>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</si>
  <si>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</si>
  <si>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</si>
  <si>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</si>
  <si>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</si>
  <si>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</si>
  <si>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</si>
  <si>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</si>
  <si>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</si>
  <si>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</si>
  <si>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</si>
  <si>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</si>
  <si>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</si>
  <si>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</si>
  <si>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</si>
  <si>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</si>
  <si>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</si>
  <si>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</si>
  <si>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</si>
  <si>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</si>
  <si>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</si>
  <si>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</si>
  <si>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</si>
  <si>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</si>
  <si>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</si>
  <si>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</si>
  <si>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</si>
  <si>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</si>
  <si>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</si>
  <si>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</si>
  <si>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</si>
  <si>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</si>
  <si>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</si>
  <si>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</si>
  <si>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</si>
  <si>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</si>
  <si>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</si>
  <si>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</si>
  <si>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</si>
  <si>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</si>
  <si>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</si>
  <si>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</si>
  <si>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</si>
  <si>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</si>
  <si>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</si>
  <si>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</si>
  <si>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</si>
  <si>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</si>
  <si>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</si>
  <si>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</si>
  <si>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</si>
  <si>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</si>
  <si>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</si>
  <si>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</si>
  <si>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</si>
  <si>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</si>
  <si>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</si>
  <si>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</si>
  <si>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</si>
  <si>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</si>
  <si>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</si>
  <si>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</si>
  <si>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</si>
  <si>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</si>
  <si>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</si>
  <si>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</si>
  <si>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</si>
  <si>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</si>
  <si>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</si>
  <si>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</si>
  <si>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</si>
  <si>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</si>
  <si>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</si>
  <si>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</si>
  <si>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</si>
  <si>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</si>
  <si>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</si>
  <si>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</si>
  <si>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</si>
  <si>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</si>
  <si>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</si>
  <si>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</si>
  <si>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</si>
  <si>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</si>
  <si>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</si>
  <si>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</si>
  <si>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</si>
  <si>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</si>
  <si>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</si>
  <si>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</si>
  <si>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</si>
  <si>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</si>
  <si>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</si>
  <si>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</si>
  <si>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</si>
  <si>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</si>
  <si>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</si>
  <si>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</si>
  <si>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</si>
  <si>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</si>
  <si>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</si>
  <si>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</si>
  <si>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</si>
  <si>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</si>
  <si>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</si>
  <si>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</si>
  <si>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</si>
  <si>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</si>
  <si>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</si>
  <si>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</si>
  <si>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</si>
  <si>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</si>
  <si>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</si>
  <si>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</si>
  <si>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</si>
  <si>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</si>
  <si>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</si>
  <si>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</si>
  <si>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</si>
  <si>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</si>
  <si>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</si>
  <si>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</si>
  <si>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</si>
  <si>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</si>
  <si>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</si>
  <si>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</si>
  <si>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</si>
  <si>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</si>
  <si>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</si>
  <si>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</si>
  <si>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</si>
  <si>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</si>
  <si>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</si>
  <si>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</si>
  <si>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</si>
  <si>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</si>
  <si>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</si>
  <si>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</si>
  <si>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</si>
  <si>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</si>
  <si>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</si>
  <si>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</si>
  <si>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</si>
  <si>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</si>
  <si>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</si>
  <si>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</si>
  <si>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</si>
  <si>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</si>
  <si>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</si>
  <si>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</si>
  <si>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</si>
  <si>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</si>
  <si>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</si>
  <si>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</si>
  <si>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</si>
  <si>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</si>
  <si>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</si>
  <si>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</si>
  <si>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</si>
  <si>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</si>
  <si>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</si>
  <si>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</si>
  <si>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</si>
  <si>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</si>
  <si>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</si>
  <si>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</si>
  <si>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</si>
  <si>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</si>
  <si>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</si>
  <si>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</si>
  <si>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</si>
  <si>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</si>
  <si>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</si>
  <si>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</si>
  <si>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</si>
  <si>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</si>
  <si>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</si>
  <si>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</si>
  <si>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</si>
  <si>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</si>
  <si>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</si>
  <si>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</si>
  <si>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</si>
  <si>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</si>
  <si>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</si>
  <si>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</si>
  <si>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</si>
  <si>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</si>
  <si>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</si>
  <si>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</si>
  <si>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</si>
  <si>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</si>
  <si>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</si>
  <si>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</si>
  <si>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</si>
  <si>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</si>
  <si>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</si>
  <si>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</si>
  <si>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</si>
  <si>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</si>
  <si>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</si>
  <si>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</si>
  <si>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</si>
  <si>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</si>
  <si>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</si>
  <si>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</si>
  <si>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</si>
  <si>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</si>
  <si>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</si>
  <si>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</si>
  <si>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</si>
  <si>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</si>
  <si>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</si>
  <si>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</si>
  <si>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</si>
  <si>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</si>
  <si>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</si>
  <si>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</si>
  <si>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</si>
  <si>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</si>
  <si>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</si>
  <si>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</si>
  <si>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</si>
  <si>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</si>
  <si>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</si>
  <si>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</si>
  <si>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</si>
  <si>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</si>
  <si>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</si>
  <si>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</si>
  <si>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</si>
  <si>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</si>
  <si>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</si>
  <si>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</si>
  <si>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</si>
  <si>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</si>
  <si>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</si>
  <si>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</si>
  <si>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</si>
  <si>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</si>
  <si>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</si>
  <si>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</si>
  <si>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</si>
  <si>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</si>
  <si>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</si>
  <si>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</si>
  <si>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</si>
  <si>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</si>
  <si>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</si>
  <si>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</si>
  <si>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</si>
  <si>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</si>
  <si>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</si>
  <si>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</si>
  <si>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</si>
  <si>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</si>
  <si>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</si>
  <si>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</si>
  <si>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</si>
  <si>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</si>
  <si>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</si>
  <si>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</si>
  <si>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</si>
  <si>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</si>
  <si>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</si>
  <si>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</si>
  <si>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</si>
  <si>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</si>
  <si>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</si>
  <si>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</si>
  <si>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</si>
  <si>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</si>
  <si>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</si>
  <si>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</si>
  <si>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</si>
  <si>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</si>
  <si>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</si>
  <si>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</si>
  <si>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</si>
  <si>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</si>
  <si>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</si>
  <si>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</si>
  <si>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</si>
  <si>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</si>
  <si>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</si>
  <si>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</si>
  <si>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</si>
  <si>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</si>
  <si>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</si>
  <si>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</si>
  <si>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</si>
  <si>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</si>
  <si>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</si>
  <si>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</si>
  <si>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</si>
  <si>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</si>
  <si>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</si>
  <si>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</si>
  <si>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</si>
  <si>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</si>
  <si>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</si>
  <si>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</si>
  <si>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</si>
  <si>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</si>
  <si>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</si>
  <si>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</si>
  <si>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</si>
  <si>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</si>
  <si>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</si>
  <si>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</si>
  <si>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</si>
  <si>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</si>
  <si>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</si>
  <si>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</si>
  <si>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</si>
  <si>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</si>
  <si>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</si>
  <si>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</si>
  <si>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</si>
  <si>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</si>
  <si>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</si>
  <si>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</si>
  <si>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</si>
  <si>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</si>
  <si>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</si>
  <si>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</si>
  <si>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</si>
  <si>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</si>
  <si>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</si>
  <si>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</si>
  <si>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</si>
  <si>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</si>
  <si>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</si>
  <si>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</si>
  <si>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</si>
  <si>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</si>
  <si>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</si>
  <si>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</si>
  <si>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</si>
  <si>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</si>
  <si>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</si>
  <si>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</si>
  <si>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</si>
  <si>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</si>
  <si>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</si>
  <si>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</si>
  <si>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</si>
  <si>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</si>
  <si>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</si>
  <si>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</si>
  <si>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</si>
  <si>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</si>
  <si>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</si>
  <si>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</si>
  <si>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</si>
  <si>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</si>
  <si>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</si>
  <si>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</si>
  <si>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</si>
  <si>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</si>
  <si>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</si>
  <si>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</si>
  <si>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</si>
  <si>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</si>
  <si>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</si>
  <si>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</si>
  <si>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</si>
  <si>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</si>
  <si>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</si>
  <si>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</si>
  <si>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</si>
  <si>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</si>
  <si>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</si>
  <si>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</si>
  <si>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</si>
  <si>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</si>
  <si>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</si>
  <si>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</si>
  <si>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</si>
  <si>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</si>
  <si>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</si>
  <si>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</si>
  <si>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</si>
  <si>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</si>
  <si>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</si>
  <si>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</si>
  <si>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</si>
  <si>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</si>
  <si>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</si>
  <si>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</si>
  <si>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</si>
  <si>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</si>
  <si>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</si>
  <si>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</si>
  <si>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</si>
  <si>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</si>
  <si>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</si>
  <si>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</si>
  <si>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</si>
  <si>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</si>
  <si>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</si>
  <si>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</si>
  <si>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</si>
  <si>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</si>
  <si>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</si>
  <si>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</si>
  <si>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</si>
  <si>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</si>
  <si>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</si>
  <si>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</si>
  <si>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</si>
  <si>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</si>
  <si>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</si>
  <si>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</si>
  <si>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</si>
  <si>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</si>
  <si>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</si>
  <si>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</si>
  <si>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</si>
  <si>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</si>
  <si>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</si>
  <si>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</si>
  <si>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</si>
  <si>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</si>
  <si>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</si>
  <si>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</si>
  <si>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</si>
  <si>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</si>
  <si>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</si>
  <si>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</si>
  <si>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</si>
  <si>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</si>
  <si>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</si>
  <si>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</si>
  <si>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</si>
  <si>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</si>
  <si>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</si>
  <si>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</si>
  <si>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</si>
  <si>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</si>
  <si>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</si>
  <si>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</si>
  <si>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</si>
  <si>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</si>
  <si>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</si>
  <si>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</si>
  <si>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</si>
  <si>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</si>
  <si>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</si>
  <si>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</si>
  <si>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</si>
  <si>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</si>
  <si>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</si>
  <si>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</si>
  <si>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</si>
  <si>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</si>
  <si>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</si>
  <si>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</si>
  <si>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</si>
  <si>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</si>
  <si>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</si>
  <si>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</si>
  <si>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</si>
  <si>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</si>
  <si>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</si>
  <si>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</si>
  <si>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</si>
  <si>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</si>
  <si>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</si>
  <si>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</si>
  <si>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</si>
  <si>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</si>
  <si>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</si>
  <si>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</si>
  <si>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</si>
  <si>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</si>
  <si>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</si>
  <si>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</si>
  <si>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</si>
  <si>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</si>
  <si>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</si>
  <si>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</si>
  <si>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</si>
  <si>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</si>
  <si>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</si>
  <si>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</si>
  <si>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</si>
  <si>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</si>
  <si>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</si>
  <si>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</si>
  <si>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</si>
  <si>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</si>
  <si>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</si>
  <si>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</si>
  <si>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</si>
  <si>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</si>
  <si>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</si>
  <si>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</si>
  <si>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</si>
  <si>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</si>
  <si>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</si>
  <si>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</si>
  <si>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</si>
  <si>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</si>
  <si>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</si>
  <si>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</si>
  <si>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</si>
  <si>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</si>
  <si>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</si>
  <si>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</si>
  <si>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</si>
  <si>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</si>
  <si>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</si>
  <si>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</si>
  <si>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</si>
  <si>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</si>
  <si>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</si>
  <si>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</si>
  <si>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</si>
  <si>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</si>
  <si>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</si>
  <si>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</si>
  <si>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</si>
  <si>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</si>
  <si>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</si>
  <si>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</si>
  <si>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</si>
  <si>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</si>
  <si>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</si>
  <si>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</si>
  <si>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</si>
  <si>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</si>
  <si>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</si>
  <si>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</si>
  <si>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</si>
  <si>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</si>
  <si>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</si>
  <si>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</si>
  <si>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</si>
  <si>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</si>
  <si>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</si>
  <si>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</si>
  <si>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</si>
  <si>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</si>
  <si>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</si>
  <si>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</si>
  <si>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</si>
  <si>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</si>
  <si>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</si>
  <si>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</si>
  <si>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</si>
  <si>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</si>
  <si>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</si>
  <si>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</si>
  <si>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</si>
  <si>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</si>
  <si>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</si>
  <si>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</si>
  <si>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</si>
  <si>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</si>
  <si>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</si>
  <si>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</si>
  <si>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</si>
  <si>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</si>
  <si>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</si>
  <si>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</si>
  <si>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</si>
  <si>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</si>
  <si>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</si>
  <si>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</si>
  <si>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</si>
  <si>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</si>
  <si>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</si>
  <si>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</si>
  <si>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</si>
  <si>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</si>
  <si>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</si>
  <si>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</si>
  <si>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</si>
  <si>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</si>
  <si>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</si>
  <si>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</si>
  <si>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</si>
  <si>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</si>
  <si>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</si>
  <si>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</si>
  <si>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</si>
  <si>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</si>
  <si>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</si>
  <si>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</si>
  <si>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</si>
  <si>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</si>
  <si>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</si>
  <si>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</si>
  <si>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</si>
  <si>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</si>
  <si>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</si>
  <si>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</si>
  <si>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</si>
  <si>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</si>
  <si>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</si>
  <si>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</si>
  <si>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</si>
  <si>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</si>
  <si>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</si>
  <si>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</si>
  <si>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</si>
  <si>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</si>
  <si>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</si>
  <si>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</si>
  <si>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</si>
  <si>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</si>
  <si>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</si>
  <si>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</si>
  <si>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</si>
  <si>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</si>
  <si>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</si>
  <si>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</si>
  <si>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</si>
  <si>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</si>
  <si>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</si>
  <si>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</si>
  <si>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</si>
  <si>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</si>
  <si>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</si>
  <si>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</si>
  <si>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</si>
  <si>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</si>
  <si>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</si>
  <si>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</si>
  <si>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</si>
  <si>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</si>
  <si>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</si>
  <si>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</si>
  <si>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</si>
  <si>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</si>
  <si>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</si>
  <si>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</si>
  <si>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</si>
  <si>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</si>
  <si>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</si>
  <si>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</si>
  <si>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</si>
  <si>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</si>
  <si>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</si>
  <si>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</si>
  <si>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</si>
  <si>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</si>
  <si>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</si>
  <si>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</si>
  <si>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</si>
  <si>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</si>
  <si>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</si>
  <si>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</si>
  <si>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</si>
  <si>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</si>
  <si>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</si>
  <si>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</si>
  <si>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</si>
  <si>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</si>
  <si>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</si>
  <si>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</si>
  <si>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</si>
  <si>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</si>
  <si>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</si>
  <si>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</si>
  <si>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</si>
  <si>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</si>
  <si>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</si>
  <si>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</si>
  <si>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</si>
  <si>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</si>
  <si>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</si>
  <si>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</si>
  <si>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</si>
  <si>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</si>
  <si>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</si>
  <si>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</si>
  <si>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</si>
  <si>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</si>
  <si>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</si>
  <si>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</si>
  <si>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</si>
  <si>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</si>
  <si>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</si>
  <si>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</si>
  <si>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</si>
  <si>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</si>
  <si>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</si>
  <si>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</si>
  <si>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</si>
  <si>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</si>
  <si>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</si>
  <si>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</si>
  <si>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</si>
  <si>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</si>
  <si>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</si>
  <si>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</si>
  <si>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</si>
  <si>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</si>
  <si>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</si>
  <si>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</si>
  <si>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</si>
  <si>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</si>
  <si>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</si>
  <si>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</si>
  <si>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</si>
  <si>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</si>
  <si>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</si>
  <si>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</si>
  <si>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</si>
  <si>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</si>
  <si>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</si>
  <si>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</si>
  <si>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</si>
  <si>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</si>
  <si>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</si>
  <si>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</si>
  <si>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</si>
  <si>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</si>
  <si>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</si>
  <si>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</si>
  <si>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</si>
  <si>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</si>
  <si>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</si>
  <si>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</si>
  <si>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</si>
  <si>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</si>
  <si>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</si>
  <si>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</si>
  <si>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</si>
  <si>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</si>
  <si>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</si>
  <si>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</si>
  <si>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</si>
  <si>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</si>
  <si>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</si>
  <si>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</si>
  <si>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</si>
  <si>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</si>
  <si>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</si>
  <si>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</si>
  <si>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</si>
  <si>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</si>
  <si>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</si>
  <si>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</si>
  <si>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</si>
  <si>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</si>
  <si>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</si>
  <si>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</si>
  <si>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</si>
  <si>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</si>
  <si>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</si>
  <si>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</si>
  <si>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</si>
  <si>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</si>
  <si>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</si>
  <si>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</si>
  <si>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</si>
  <si>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</si>
  <si>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</si>
  <si>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</si>
  <si>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</si>
  <si>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</si>
  <si>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</si>
  <si>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</si>
  <si>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</si>
  <si>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</si>
  <si>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</si>
  <si>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</si>
  <si>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</si>
  <si>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</si>
  <si>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</si>
  <si>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</si>
  <si>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</si>
  <si>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</si>
  <si>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</si>
  <si>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</si>
  <si>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</si>
  <si>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</si>
  <si>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</si>
  <si>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</si>
  <si>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</si>
  <si>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</si>
  <si>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</si>
  <si>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</si>
  <si>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</si>
  <si>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</si>
  <si>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</si>
  <si>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</si>
  <si>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</si>
  <si>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</si>
  <si>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</si>
  <si>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</si>
  <si>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</si>
  <si>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</si>
  <si>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</si>
  <si>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</si>
  <si>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</si>
  <si>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</si>
  <si>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</si>
  <si>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</si>
  <si>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</si>
  <si>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</si>
  <si>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</si>
  <si>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</si>
  <si>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</si>
  <si>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</si>
  <si>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</si>
  <si>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</si>
  <si>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</si>
  <si>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</si>
  <si>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</si>
  <si>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</si>
  <si>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</si>
  <si>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</si>
  <si>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</si>
  <si>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</si>
  <si>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</si>
  <si>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</si>
  <si>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</si>
  <si>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</si>
  <si>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</si>
  <si>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</si>
  <si>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</si>
  <si>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</si>
  <si>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</si>
  <si>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</si>
  <si>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</si>
  <si>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</si>
  <si>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</si>
  <si>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</si>
  <si>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</si>
  <si>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</si>
  <si>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</si>
  <si>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</si>
  <si>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</si>
  <si>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</si>
  <si>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</si>
  <si>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</si>
  <si>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</si>
  <si>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</si>
  <si>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</si>
  <si>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</si>
  <si>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</si>
  <si>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</si>
  <si>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</si>
  <si>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</si>
  <si>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</si>
  <si>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</si>
  <si>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</si>
  <si>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</si>
  <si>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</si>
  <si>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</si>
  <si>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</si>
  <si>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</si>
  <si>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</si>
  <si>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</si>
  <si>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</si>
  <si>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</si>
  <si>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</si>
  <si>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</si>
  <si>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</si>
  <si>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</si>
  <si>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</si>
  <si>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</si>
  <si>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</si>
  <si>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</si>
  <si>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</si>
  <si>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</si>
  <si>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</si>
  <si>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</si>
  <si>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</si>
  <si>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</si>
  <si>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</si>
  <si>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</si>
  <si>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</si>
  <si>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</si>
  <si>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</si>
  <si>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</si>
  <si>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</si>
  <si>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</si>
  <si>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</si>
  <si>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</si>
  <si>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</si>
  <si>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</si>
  <si>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</si>
  <si>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</si>
  <si>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</si>
  <si>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</si>
  <si>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</si>
  <si>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</si>
  <si>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</si>
  <si>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</si>
  <si>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</si>
  <si>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</si>
  <si>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</si>
  <si>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</si>
  <si>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</si>
  <si>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</si>
  <si>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</si>
  <si>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</si>
  <si>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</si>
  <si>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</si>
  <si>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</si>
  <si>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</si>
  <si>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</si>
  <si>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</si>
  <si>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</si>
  <si>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</si>
  <si>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</si>
  <si>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</si>
  <si>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</si>
  <si>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</si>
  <si>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</si>
  <si>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</si>
  <si>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</si>
  <si>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</si>
  <si>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</si>
  <si>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</si>
  <si>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</si>
  <si>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</si>
  <si>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</si>
  <si>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</si>
  <si>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</si>
  <si>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</si>
  <si>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</si>
  <si>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</si>
  <si>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</si>
  <si>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</si>
  <si>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</si>
  <si>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</si>
  <si>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</si>
  <si>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</si>
  <si>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</si>
  <si>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</si>
  <si>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</si>
  <si>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</si>
  <si>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</si>
  <si>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</si>
  <si>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</si>
  <si>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</si>
  <si>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</si>
  <si>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</si>
  <si>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</si>
  <si>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</si>
  <si>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</si>
  <si>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</si>
  <si>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</si>
  <si>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</si>
  <si>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</si>
  <si>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</si>
  <si>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</si>
  <si>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</si>
  <si>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</si>
  <si>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</si>
  <si>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</si>
  <si>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</si>
  <si>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</si>
  <si>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</si>
  <si>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</si>
  <si>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</si>
  <si>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</si>
  <si>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</si>
  <si>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</si>
  <si>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</si>
  <si>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</si>
  <si>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</si>
  <si>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</si>
  <si>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</si>
  <si>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</si>
  <si>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</si>
  <si>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</si>
  <si>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</si>
  <si>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</si>
  <si>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</si>
  <si>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</si>
  <si>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</si>
  <si>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</si>
  <si>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</si>
  <si>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</si>
  <si>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</si>
  <si>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</si>
  <si>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</si>
  <si>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</si>
  <si>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</si>
  <si>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</si>
  <si>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</si>
  <si>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</si>
  <si>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</si>
  <si>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</si>
  <si>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</si>
  <si>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</si>
  <si>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</si>
  <si>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</si>
  <si>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</si>
  <si>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</si>
  <si>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</si>
  <si>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</si>
  <si>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</si>
  <si>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</si>
  <si>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</si>
  <si>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</si>
  <si>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</si>
  <si>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</si>
  <si>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</si>
  <si>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</si>
  <si>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</si>
  <si>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</si>
  <si>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</si>
  <si>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</si>
  <si>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</si>
  <si>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</si>
  <si>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</si>
  <si>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</si>
  <si>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</si>
  <si>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</si>
  <si>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</si>
  <si>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</si>
  <si>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</si>
  <si>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</si>
  <si>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</si>
  <si>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</si>
  <si>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</si>
  <si>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</si>
  <si>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</si>
  <si>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</si>
  <si>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</si>
  <si>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</si>
  <si>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</si>
  <si>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</si>
  <si>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</si>
  <si>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</si>
  <si>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</si>
  <si>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</si>
  <si>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</si>
  <si>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</si>
  <si>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</si>
  <si>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</si>
  <si>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</si>
  <si>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</si>
  <si>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</si>
  <si>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</si>
  <si>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</si>
  <si>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</si>
  <si>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</si>
  <si>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</si>
  <si>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</si>
  <si>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</si>
  <si>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</si>
  <si>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</si>
  <si>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</si>
  <si>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</si>
  <si>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</si>
  <si>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</si>
  <si>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</si>
  <si>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</si>
  <si>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</si>
  <si>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</si>
  <si>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</si>
  <si>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</si>
  <si>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</si>
  <si>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</si>
  <si>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</si>
  <si>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</si>
  <si>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</si>
  <si>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</si>
  <si>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</si>
  <si>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</si>
  <si>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</si>
  <si>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</si>
  <si>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</si>
  <si>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</si>
  <si>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</si>
  <si>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</si>
  <si>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</si>
  <si>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</si>
  <si>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</si>
  <si>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</si>
  <si>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</si>
  <si>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</si>
  <si>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</si>
  <si>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</si>
  <si>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</si>
  <si>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</si>
  <si>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</si>
  <si>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</si>
  <si>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</si>
  <si>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</si>
  <si>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</si>
  <si>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</si>
  <si>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</si>
  <si>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</si>
  <si>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</si>
  <si>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</si>
  <si>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</si>
  <si>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</si>
  <si>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</si>
  <si>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</si>
  <si>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</si>
  <si>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</si>
  <si>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</si>
  <si>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</si>
  <si>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</si>
  <si>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</si>
  <si>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</si>
  <si>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</si>
  <si>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</si>
  <si>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</si>
  <si>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</si>
  <si>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</si>
  <si>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</si>
  <si>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</si>
  <si>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</si>
  <si>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</si>
  <si>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</si>
  <si>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</si>
  <si>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</si>
  <si>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</si>
  <si>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</si>
  <si>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</si>
  <si>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</si>
  <si>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</si>
  <si>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</si>
  <si>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</si>
  <si>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</si>
  <si>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</si>
  <si>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</si>
  <si>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</si>
  <si>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</si>
  <si>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</si>
  <si>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</si>
  <si>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</si>
  <si>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</si>
  <si>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</si>
  <si>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</si>
  <si>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</si>
  <si>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</si>
  <si>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</si>
  <si>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</si>
  <si>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</si>
  <si>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</si>
  <si>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</si>
  <si>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</si>
  <si>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</si>
  <si>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</si>
  <si>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</si>
  <si>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</si>
  <si>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</si>
  <si>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</si>
  <si>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</si>
  <si>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</si>
  <si>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</si>
  <si>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</si>
  <si>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</si>
  <si>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</si>
  <si>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</si>
  <si>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</si>
  <si>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</si>
  <si>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</si>
  <si>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</si>
  <si>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</si>
  <si>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</si>
  <si>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</si>
  <si>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</si>
  <si>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</si>
  <si>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</si>
  <si>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</si>
  <si>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</si>
  <si>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</si>
  <si>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</si>
  <si>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</si>
  <si>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</si>
  <si>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</si>
  <si>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</si>
  <si>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</si>
  <si>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</si>
  <si>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</si>
  <si>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</si>
  <si>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</si>
  <si>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</si>
  <si>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</si>
  <si>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</si>
  <si>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</si>
  <si>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</si>
  <si>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</si>
  <si>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</si>
  <si>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</si>
  <si>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</si>
  <si>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</si>
  <si>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</si>
  <si>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</si>
  <si>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</si>
  <si>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</si>
  <si>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</si>
  <si>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</si>
  <si>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</si>
  <si>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</si>
  <si>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</si>
  <si>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</si>
  <si>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</si>
  <si>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</si>
  <si>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</si>
  <si>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</si>
  <si>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</si>
  <si>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</si>
  <si>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</si>
  <si>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</si>
  <si>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</si>
  <si>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</si>
  <si>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</si>
  <si>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</si>
  <si>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</si>
  <si>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</si>
  <si>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</si>
  <si>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</si>
  <si>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</si>
  <si>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</si>
  <si>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</si>
  <si>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</si>
  <si>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</si>
  <si>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</si>
  <si>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</si>
  <si>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</si>
  <si>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</si>
  <si>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</si>
  <si>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</si>
  <si>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</si>
  <si>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</si>
  <si>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</si>
  <si>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</si>
  <si>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</si>
  <si>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</si>
  <si>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</si>
  <si>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</si>
  <si>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</si>
  <si>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</si>
  <si>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</si>
  <si>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</si>
  <si>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</si>
  <si>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</si>
  <si>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</si>
  <si>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</si>
  <si>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</si>
  <si>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</si>
  <si>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</si>
  <si>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</si>
  <si>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</si>
  <si>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</si>
  <si>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</si>
  <si>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</si>
  <si>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</si>
  <si>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</si>
  <si>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</si>
  <si>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</si>
  <si>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</si>
  <si>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</si>
  <si>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</si>
  <si>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</si>
  <si>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</si>
  <si>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</si>
  <si>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</si>
  <si>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</si>
  <si>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</si>
  <si>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</si>
  <si>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</si>
  <si>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</si>
  <si>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</si>
  <si>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</si>
  <si>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</si>
  <si>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</si>
  <si>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</si>
  <si>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</si>
  <si>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</si>
  <si>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</si>
  <si>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</si>
  <si>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</si>
  <si>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</si>
  <si>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</si>
  <si>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</si>
  <si>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</si>
  <si>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</si>
  <si>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</si>
  <si>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</si>
  <si>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</si>
  <si>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</si>
  <si>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</si>
  <si>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</si>
  <si>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</si>
  <si>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</si>
  <si>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</si>
  <si>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</si>
  <si>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</si>
  <si>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</si>
  <si>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</si>
  <si>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</si>
  <si>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</si>
  <si>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</si>
  <si>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</si>
  <si>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</si>
  <si>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</si>
  <si>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</si>
  <si>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</si>
  <si>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</si>
  <si>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</si>
  <si>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</si>
  <si>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</si>
  <si>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</si>
  <si>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</si>
  <si>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</si>
  <si>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</si>
  <si>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</si>
  <si>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</si>
  <si>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</si>
  <si>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</si>
  <si>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</si>
  <si>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</si>
  <si>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</si>
  <si>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</si>
  <si>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</si>
  <si>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</si>
  <si>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</si>
  <si>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</si>
  <si>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</si>
  <si>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</si>
  <si>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</si>
  <si>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</si>
  <si>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</si>
  <si>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</si>
  <si>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</si>
  <si>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</si>
  <si>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</si>
  <si>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</si>
  <si>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</si>
  <si>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</si>
  <si>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</si>
  <si>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</si>
  <si>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</si>
  <si>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</si>
  <si>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</si>
  <si>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</si>
  <si>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</si>
  <si>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</si>
  <si>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</si>
  <si>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</si>
  <si>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</si>
  <si>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</si>
  <si>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</si>
  <si>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</si>
  <si>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</si>
  <si>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</si>
  <si>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</si>
  <si>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</si>
  <si>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</si>
  <si>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</si>
  <si>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</si>
  <si>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</si>
  <si>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</si>
  <si>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</si>
  <si>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</si>
  <si>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</si>
  <si>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</si>
  <si>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</si>
  <si>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</si>
  <si>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</si>
  <si>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</si>
  <si>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</si>
  <si>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</si>
  <si>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</si>
  <si>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</si>
  <si>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</si>
  <si>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</si>
  <si>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</si>
  <si>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</si>
  <si>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</si>
  <si>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</si>
  <si>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</si>
  <si>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</si>
  <si>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</si>
  <si>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</si>
  <si>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</si>
  <si>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</si>
  <si>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</si>
  <si>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</si>
  <si>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</si>
  <si>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</si>
  <si>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</si>
  <si>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</si>
  <si>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</si>
  <si>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</si>
  <si>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</si>
  <si>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</si>
  <si>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</si>
  <si>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</si>
  <si>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</si>
  <si>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</si>
  <si>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</si>
  <si>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</si>
  <si>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</si>
  <si>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</si>
  <si>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</si>
  <si>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</si>
  <si>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</si>
  <si>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</si>
  <si>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</si>
  <si>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</si>
  <si>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</si>
  <si>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</si>
  <si>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</si>
  <si>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</si>
  <si>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</si>
  <si>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</si>
  <si>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</si>
  <si>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</si>
  <si>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</si>
  <si>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</si>
  <si>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</si>
  <si>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</si>
  <si>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</si>
  <si>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</si>
  <si>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</si>
  <si>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</si>
  <si>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</si>
  <si>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</si>
  <si>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</si>
  <si>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</si>
  <si>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</si>
  <si>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</si>
  <si>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</si>
  <si>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</si>
  <si>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</si>
  <si>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</si>
  <si>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</si>
  <si>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</si>
  <si>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</si>
  <si>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</si>
  <si>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</si>
  <si>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</si>
  <si>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</si>
  <si>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</si>
  <si>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</si>
  <si>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</si>
  <si>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</si>
  <si>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</si>
  <si>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</si>
  <si>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</si>
  <si>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</si>
  <si>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</si>
  <si>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</si>
  <si>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</si>
  <si>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</si>
  <si>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</si>
  <si>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</si>
  <si>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</si>
  <si>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</si>
  <si>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</si>
  <si>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</si>
  <si>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</si>
  <si>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</si>
  <si>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</si>
  <si>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</si>
  <si>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</si>
  <si>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</si>
  <si>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</si>
  <si>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</si>
  <si>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</si>
  <si>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</si>
  <si>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</si>
  <si>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</si>
  <si>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</si>
  <si>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</si>
  <si>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</si>
  <si>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</si>
  <si>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</si>
  <si>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</si>
  <si>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</si>
  <si>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</si>
  <si>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</si>
  <si>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</si>
  <si>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</si>
  <si>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</si>
  <si>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</si>
  <si>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</si>
  <si>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</si>
  <si>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</si>
  <si>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</si>
  <si>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</si>
  <si>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</si>
  <si>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</si>
  <si>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</si>
  <si>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</si>
  <si>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</si>
  <si>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</si>
  <si>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</si>
  <si>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</si>
  <si>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</si>
  <si>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</si>
  <si>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</si>
  <si>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</si>
  <si>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</si>
  <si>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</si>
  <si>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</si>
  <si>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</si>
  <si>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</si>
  <si>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</si>
  <si>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</si>
  <si>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</si>
  <si>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</si>
  <si>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</si>
  <si>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</si>
  <si>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</si>
  <si>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</si>
  <si>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</si>
  <si>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</si>
  <si>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</si>
  <si>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</si>
  <si>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</si>
  <si>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</si>
  <si>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</si>
  <si>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</si>
  <si>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</si>
  <si>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</si>
  <si>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</si>
  <si>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</si>
  <si>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</si>
  <si>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</si>
  <si>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</si>
  <si>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</si>
  <si>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</si>
  <si>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</si>
  <si>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</si>
  <si>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</si>
  <si>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</si>
  <si>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</si>
  <si>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</si>
  <si>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</si>
  <si>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</si>
  <si>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</si>
  <si>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</si>
  <si>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</si>
  <si>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</si>
  <si>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</si>
  <si>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</si>
  <si>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</si>
  <si>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</si>
  <si>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</si>
  <si>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</si>
  <si>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</si>
  <si>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</si>
  <si>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</si>
  <si>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</si>
  <si>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</si>
  <si>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</si>
  <si>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</si>
  <si>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</si>
  <si>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</si>
  <si>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</si>
  <si>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</si>
  <si>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</si>
  <si>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</si>
  <si>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</si>
  <si>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</si>
  <si>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</si>
  <si>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</si>
  <si>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</si>
  <si>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</si>
  <si>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</si>
  <si>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</si>
  <si>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</si>
  <si>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</si>
  <si>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</si>
  <si>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</si>
  <si>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</si>
  <si>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</si>
  <si>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</si>
  <si>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</si>
  <si>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</si>
  <si>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</si>
  <si>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</si>
  <si>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</si>
  <si>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</si>
  <si>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</si>
  <si>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</si>
  <si>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</si>
  <si>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</si>
  <si>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</si>
  <si>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</si>
  <si>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</si>
  <si>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</si>
  <si>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</si>
  <si>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</si>
  <si>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</si>
  <si>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</si>
  <si>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</si>
  <si>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</si>
  <si>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</si>
  <si>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</si>
  <si>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</si>
  <si>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</si>
  <si>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</si>
  <si>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</si>
  <si>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</si>
  <si>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</si>
  <si>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</si>
  <si>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</si>
  <si>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</si>
  <si>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</si>
  <si>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</si>
  <si>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</si>
  <si>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</si>
  <si>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</si>
  <si>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</si>
  <si>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</si>
  <si>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</si>
  <si>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</si>
  <si>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</si>
  <si>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</si>
  <si>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</si>
  <si>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</si>
  <si>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</si>
  <si>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</si>
  <si>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</si>
  <si>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</si>
  <si>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</si>
  <si>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</si>
  <si>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</si>
  <si>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</si>
  <si>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</si>
  <si>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</si>
  <si>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</si>
  <si>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</si>
  <si>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</si>
  <si>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</si>
  <si>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</si>
  <si>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</si>
  <si>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</si>
  <si>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</si>
  <si>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</si>
  <si>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</si>
  <si>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</si>
  <si>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</si>
  <si>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</si>
  <si>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</si>
  <si>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</si>
  <si>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</si>
  <si>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</si>
  <si>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</si>
  <si>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</si>
  <si>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</si>
  <si>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</si>
  <si>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</si>
  <si>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</si>
  <si>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</si>
  <si>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</si>
  <si>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</si>
  <si>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</si>
  <si>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</si>
  <si>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</si>
  <si>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</si>
  <si>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</si>
  <si>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</si>
  <si>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</si>
  <si>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</si>
  <si>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</si>
  <si>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</si>
  <si>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</si>
  <si>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</si>
  <si>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</si>
  <si>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</si>
  <si>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</si>
  <si>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</si>
  <si>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</si>
  <si>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</si>
  <si>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</si>
  <si>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</si>
  <si>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</si>
  <si>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</si>
  <si>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</si>
  <si>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</si>
  <si>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</si>
  <si>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</si>
  <si>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</si>
  <si>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</si>
  <si>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</si>
  <si>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</si>
  <si>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</si>
  <si>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</si>
  <si>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</si>
  <si>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</si>
  <si>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</si>
  <si>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</si>
  <si>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</si>
  <si>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</si>
  <si>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</si>
  <si>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</si>
  <si>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</si>
  <si>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</si>
  <si>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</si>
  <si>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</si>
  <si>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</si>
  <si>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</si>
  <si>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</si>
  <si>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</si>
  <si>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</si>
  <si>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</si>
  <si>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</si>
  <si>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</si>
  <si>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</si>
  <si>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</si>
  <si>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</si>
  <si>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</si>
  <si>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</si>
  <si>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</si>
  <si>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</si>
  <si>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</si>
  <si>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</si>
  <si>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</si>
  <si>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</si>
  <si>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</si>
  <si>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</si>
  <si>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</si>
  <si>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</si>
  <si>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</si>
  <si>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</si>
  <si>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</si>
  <si>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</si>
  <si>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</si>
  <si>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</si>
  <si>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</si>
  <si>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</si>
  <si>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</si>
  <si>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</si>
  <si>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</si>
  <si>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</si>
  <si>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</si>
  <si>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</si>
  <si>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</si>
  <si>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</si>
  <si>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</si>
  <si>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</si>
  <si>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</si>
  <si>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</si>
  <si>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</si>
  <si>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</si>
  <si>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</si>
  <si>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</si>
  <si>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</si>
  <si>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</si>
  <si>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</si>
  <si>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</si>
  <si>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</si>
  <si>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</si>
  <si>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</si>
  <si>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</si>
  <si>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</si>
  <si>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</si>
  <si>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</si>
  <si>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</si>
  <si>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</si>
  <si>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</si>
  <si>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</si>
  <si>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</si>
  <si>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</si>
  <si>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</si>
  <si>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</si>
  <si>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</si>
  <si>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</si>
  <si>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</si>
  <si>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</si>
  <si>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</si>
  <si>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</si>
  <si>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</si>
  <si>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</si>
  <si>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</si>
  <si>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</si>
  <si>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</si>
  <si>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</si>
  <si>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</si>
  <si>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</si>
  <si>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</si>
  <si>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</si>
  <si>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</si>
  <si>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</si>
  <si>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</si>
  <si>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</si>
  <si>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</si>
  <si>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</si>
  <si>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</si>
  <si>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</si>
  <si>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</si>
  <si>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</si>
  <si>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</si>
  <si>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</si>
  <si>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</si>
  <si>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</si>
  <si>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</si>
  <si>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</si>
  <si>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</si>
  <si>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</si>
  <si>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</si>
  <si>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</si>
  <si>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</si>
  <si>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</si>
  <si>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</si>
  <si>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</si>
  <si>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</si>
  <si>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</si>
  <si>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</si>
  <si>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</si>
  <si>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</si>
  <si>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</si>
  <si>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</si>
  <si>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</si>
  <si>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</si>
  <si>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</si>
  <si>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</si>
  <si>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</si>
  <si>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</si>
  <si>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</si>
  <si>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</si>
  <si>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</si>
  <si>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</si>
  <si>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</si>
  <si>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</si>
  <si>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</si>
  <si>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</si>
  <si>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</si>
  <si>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</si>
  <si>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</si>
  <si>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</si>
  <si>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</si>
  <si>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</si>
  <si>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</si>
  <si>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</si>
  <si>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</si>
  <si>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</si>
  <si>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</si>
  <si>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</si>
  <si>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</si>
  <si>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</si>
  <si>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</si>
  <si>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</si>
  <si>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</si>
  <si>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</si>
  <si>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</si>
  <si>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</si>
  <si>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</si>
  <si>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</si>
  <si>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</si>
  <si>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</si>
  <si>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</si>
  <si>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</si>
  <si>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</si>
  <si>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</si>
  <si>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</si>
  <si>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</si>
  <si>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</si>
  <si>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</si>
  <si>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</si>
  <si>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</si>
  <si>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</si>
  <si>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</si>
  <si>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</si>
  <si>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</si>
  <si>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</si>
  <si>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</si>
  <si>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</si>
  <si>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</si>
  <si>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</si>
  <si>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</si>
  <si>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</si>
  <si>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</si>
  <si>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</si>
  <si>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</si>
  <si>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</si>
  <si>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</si>
  <si>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</si>
  <si>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</si>
  <si>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</si>
  <si>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</si>
  <si>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</si>
  <si>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</si>
  <si>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</si>
  <si>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</si>
  <si>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</si>
  <si>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</si>
  <si>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</si>
  <si>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</si>
  <si>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</si>
  <si>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</si>
  <si>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</si>
  <si>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</si>
  <si>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</si>
  <si>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</si>
  <si>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</si>
  <si>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</si>
  <si>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</si>
  <si>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</si>
  <si>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</si>
  <si>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</si>
  <si>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</si>
  <si>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</si>
  <si>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</si>
  <si>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</si>
  <si>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</si>
  <si>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</si>
  <si>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</si>
  <si>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</si>
  <si>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</si>
  <si>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</si>
  <si>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</si>
  <si>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</si>
  <si>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</si>
  <si>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</si>
  <si>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</si>
  <si>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</si>
  <si>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</si>
  <si>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</si>
  <si>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</si>
  <si>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</si>
  <si>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</si>
  <si>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</si>
  <si>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</si>
  <si>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</si>
  <si>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</si>
  <si>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</si>
  <si>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</si>
  <si>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</si>
  <si>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</si>
  <si>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</si>
  <si>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</si>
  <si>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</si>
  <si>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</si>
  <si>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</si>
  <si>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</si>
  <si>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</si>
  <si>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</si>
  <si>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</si>
  <si>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</si>
  <si>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</si>
  <si>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</si>
  <si>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</si>
  <si>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</si>
  <si>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</si>
  <si>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</si>
  <si>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</si>
  <si>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</si>
  <si>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</si>
  <si>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</si>
  <si>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</si>
  <si>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</si>
  <si>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</si>
  <si>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</si>
  <si>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</si>
  <si>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</si>
  <si>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</si>
  <si>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</si>
  <si>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</si>
  <si>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</si>
  <si>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</si>
  <si>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</si>
  <si>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</si>
  <si>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</si>
  <si>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</si>
  <si>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</si>
  <si>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</si>
  <si>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</si>
  <si>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</si>
  <si>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</si>
  <si>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</si>
  <si>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</si>
  <si>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</si>
  <si>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</si>
  <si>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</si>
  <si>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</si>
  <si>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</si>
  <si>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</si>
  <si>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</si>
  <si>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</si>
  <si>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</si>
  <si>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</si>
  <si>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</si>
  <si>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</si>
  <si>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</si>
  <si>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</si>
  <si>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</si>
  <si>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</si>
  <si>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</si>
  <si>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</si>
  <si>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</si>
  <si>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</si>
  <si>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</si>
  <si>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</si>
  <si>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</si>
  <si>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</si>
  <si>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</si>
  <si>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</si>
  <si>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</si>
  <si>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</si>
  <si>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</si>
  <si>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</si>
  <si>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</si>
  <si>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</si>
  <si>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</si>
  <si>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</si>
  <si>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</si>
  <si>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</si>
  <si>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</si>
  <si>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</si>
  <si>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</si>
  <si>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</si>
  <si>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</si>
  <si>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</si>
  <si>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</si>
  <si>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</si>
  <si>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</si>
  <si>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</si>
  <si>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</si>
  <si>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</si>
  <si>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</si>
  <si>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</si>
  <si>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</si>
  <si>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</si>
  <si>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</si>
  <si>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</si>
  <si>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</si>
  <si>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</si>
  <si>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</si>
  <si>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</si>
  <si>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</si>
  <si>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</si>
  <si>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</si>
  <si>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</si>
  <si>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</si>
  <si>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</si>
  <si>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</si>
  <si>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</si>
  <si>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</si>
  <si>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</si>
  <si>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</si>
  <si>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</si>
  <si>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</si>
  <si>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</si>
  <si>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</si>
  <si>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</si>
  <si>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</si>
  <si>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</si>
  <si>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</si>
  <si>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</si>
  <si>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</si>
  <si>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</si>
  <si>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</si>
  <si>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</si>
  <si>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</si>
  <si>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</si>
  <si>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</si>
  <si>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</si>
  <si>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</si>
  <si>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</si>
  <si>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</si>
  <si>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</si>
  <si>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</si>
  <si>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</si>
  <si>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</si>
  <si>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</si>
  <si>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</si>
  <si>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</si>
  <si>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</si>
  <si>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</si>
  <si>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</si>
  <si>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</si>
  <si>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</si>
  <si>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</si>
  <si>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</si>
  <si>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</si>
  <si>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</si>
  <si>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</si>
  <si>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</si>
  <si>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</si>
  <si>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</si>
  <si>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</si>
  <si>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</si>
  <si>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</si>
  <si>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</si>
  <si>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</si>
  <si>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</si>
  <si>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</si>
  <si>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</si>
  <si>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</si>
  <si>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</si>
  <si>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</si>
  <si>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</si>
  <si>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</si>
  <si>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</si>
  <si>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</si>
  <si>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</si>
  <si>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</si>
  <si>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</si>
  <si>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</si>
  <si>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</si>
  <si>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</si>
  <si>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</si>
  <si>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</si>
  <si>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</si>
  <si>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</si>
  <si>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</si>
  <si>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</si>
  <si>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</si>
  <si>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</si>
  <si>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</si>
  <si>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</si>
  <si>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</si>
  <si>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</si>
  <si>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</si>
  <si>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</si>
  <si>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</si>
  <si>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</si>
  <si>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</si>
  <si>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</si>
  <si>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</si>
  <si>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</si>
  <si>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</si>
  <si>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</si>
  <si>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</si>
  <si>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</si>
  <si>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</si>
  <si>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</si>
  <si>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</si>
  <si>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</si>
  <si>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</si>
  <si>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</si>
  <si>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</si>
  <si>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</si>
  <si>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</si>
  <si>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</si>
  <si>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</si>
  <si>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</si>
  <si>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</si>
  <si>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</si>
  <si>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</si>
  <si>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</si>
  <si>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</si>
  <si>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</si>
  <si>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</si>
  <si>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</si>
  <si>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</si>
  <si>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</si>
  <si>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</si>
  <si>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</si>
  <si>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</si>
  <si>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</si>
  <si>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</si>
  <si>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</si>
  <si>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</si>
  <si>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</si>
  <si>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</si>
  <si>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</si>
  <si>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</si>
  <si>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</si>
  <si>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</si>
  <si>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</si>
  <si>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</si>
  <si>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</si>
  <si>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</si>
  <si>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</si>
  <si>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</si>
  <si>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</si>
  <si>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</si>
  <si>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</si>
  <si>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</si>
  <si>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</si>
  <si>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</si>
  <si>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</si>
  <si>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</si>
  <si>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</si>
  <si>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</si>
  <si>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</si>
  <si>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</si>
  <si>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</si>
  <si>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</si>
  <si>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</si>
  <si>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</si>
  <si>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</si>
  <si>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</si>
  <si>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</si>
  <si>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</si>
  <si>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</si>
  <si>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</si>
  <si>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</si>
  <si>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</si>
  <si>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</si>
  <si>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</si>
  <si>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</si>
  <si>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</si>
  <si>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</si>
  <si>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</si>
  <si>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</si>
  <si>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</si>
  <si>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</si>
  <si>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</si>
  <si>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</si>
  <si>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</si>
  <si>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</si>
  <si>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</si>
  <si>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</si>
  <si>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</si>
  <si>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</si>
  <si>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</si>
  <si>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</si>
  <si>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</si>
  <si>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</si>
  <si>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</si>
  <si>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</si>
  <si>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</si>
  <si>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</si>
  <si>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</si>
  <si>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</si>
  <si>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</si>
  <si>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</si>
  <si>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</si>
  <si>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</si>
  <si>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</si>
  <si>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</si>
  <si>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</si>
  <si>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</si>
  <si>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</si>
  <si>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</si>
  <si>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</si>
  <si>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</si>
  <si>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</si>
  <si>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</si>
  <si>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</si>
  <si>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</si>
  <si>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</si>
  <si>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</si>
  <si>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</si>
  <si>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</si>
  <si>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</si>
  <si>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</si>
  <si>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</si>
  <si>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</si>
  <si>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</si>
  <si>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</si>
  <si>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</si>
  <si>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</si>
  <si>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</si>
  <si>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</si>
  <si>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</si>
  <si>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</si>
  <si>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</si>
  <si>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</si>
  <si>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</si>
  <si>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</si>
  <si>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</si>
  <si>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</si>
  <si>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</si>
  <si>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</si>
  <si>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</si>
  <si>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</si>
  <si>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</si>
  <si>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</si>
  <si>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</si>
  <si>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</si>
  <si>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</si>
  <si>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</si>
  <si>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</si>
  <si>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</si>
  <si>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</si>
  <si>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</si>
  <si>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</si>
  <si>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</si>
  <si>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</si>
  <si>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</si>
  <si>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</si>
  <si>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</si>
  <si>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</si>
  <si>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</si>
  <si>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</si>
  <si>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</si>
  <si>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</si>
  <si>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</si>
  <si>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</si>
  <si>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</si>
  <si>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</si>
  <si>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</si>
  <si>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</si>
  <si>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</si>
  <si>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</si>
  <si>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</si>
  <si>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</si>
  <si>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</si>
  <si>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</si>
  <si>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</si>
  <si>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</si>
  <si>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</si>
  <si>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</si>
  <si>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</si>
  <si>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</si>
  <si>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</si>
  <si>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</si>
  <si>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</si>
  <si>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</si>
  <si>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</si>
  <si>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</si>
  <si>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</si>
  <si>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</si>
  <si>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</si>
  <si>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</si>
  <si>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</si>
  <si>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</si>
  <si>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</si>
  <si>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</si>
  <si>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</si>
  <si>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</si>
  <si>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</si>
  <si>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</si>
  <si>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</si>
  <si>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</si>
  <si>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</si>
  <si>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</si>
  <si>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</si>
  <si>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</si>
  <si>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</si>
  <si>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</si>
  <si>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</si>
  <si>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</si>
  <si>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</si>
  <si>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</si>
  <si>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</si>
  <si>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</si>
  <si>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</si>
  <si>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</si>
  <si>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</si>
  <si>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</si>
  <si>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</si>
  <si>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</si>
  <si>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</si>
  <si>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</si>
  <si>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</si>
  <si>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</si>
  <si>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</si>
  <si>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</si>
  <si>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</si>
  <si>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</si>
  <si>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</si>
  <si>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</si>
  <si>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</si>
  <si>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</si>
  <si>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</si>
  <si>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</si>
  <si>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</si>
  <si>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</si>
  <si>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</si>
  <si>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</si>
  <si>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</si>
  <si>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</si>
  <si>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</si>
  <si>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</si>
  <si>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</si>
  <si>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</si>
  <si>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</si>
  <si>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</si>
  <si>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</si>
  <si>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</si>
  <si>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</si>
  <si>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</si>
  <si>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</si>
  <si>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</si>
  <si>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</si>
  <si>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</si>
  <si>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</si>
  <si>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</si>
  <si>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</si>
  <si>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</si>
  <si>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</si>
  <si>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</si>
  <si>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</si>
  <si>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</si>
  <si>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</si>
  <si>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</si>
  <si>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</si>
  <si>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</si>
  <si>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</si>
  <si>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</si>
  <si>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</si>
  <si>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</si>
  <si>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</si>
  <si>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</si>
  <si>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</si>
  <si>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</si>
  <si>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</si>
  <si>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</si>
  <si>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</si>
  <si>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</si>
  <si>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</si>
  <si>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</si>
  <si>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</si>
  <si>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</si>
  <si>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</si>
  <si>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</si>
  <si>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</si>
  <si>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</si>
  <si>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</si>
  <si>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</si>
  <si>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</si>
  <si>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</si>
  <si>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</si>
  <si>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</si>
  <si>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</si>
  <si>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</si>
  <si>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</si>
  <si>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</si>
  <si>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</si>
  <si>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</si>
  <si>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</si>
  <si>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</si>
  <si>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</si>
  <si>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</si>
  <si>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</si>
  <si>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</si>
  <si>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</si>
  <si>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</si>
  <si>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</si>
  <si>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</si>
  <si>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</si>
  <si>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</si>
  <si>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</si>
  <si>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</si>
  <si>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</si>
  <si>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</si>
  <si>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</si>
  <si>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</si>
  <si>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</si>
  <si>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</si>
  <si>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</si>
  <si>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</si>
  <si>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</si>
  <si>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</si>
  <si>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</si>
  <si>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</si>
  <si>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</si>
  <si>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</si>
  <si>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</si>
  <si>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</si>
  <si>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</si>
  <si>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</si>
  <si>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</si>
  <si>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</si>
  <si>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</si>
  <si>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</si>
  <si>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</si>
  <si>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</si>
  <si>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</si>
  <si>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</si>
  <si>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</si>
  <si>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</si>
  <si>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</si>
  <si>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</si>
  <si>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</si>
  <si>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</si>
  <si>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</si>
  <si>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</si>
  <si>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</si>
  <si>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</si>
  <si>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</si>
  <si>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</si>
  <si>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</si>
  <si>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</si>
  <si>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</si>
  <si>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</si>
  <si>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</si>
  <si>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</si>
  <si>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</si>
  <si>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</si>
  <si>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</si>
  <si>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</si>
  <si>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</si>
  <si>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</si>
  <si>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</si>
  <si>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</si>
  <si>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</si>
  <si>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</si>
  <si>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</si>
  <si>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</si>
  <si>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</si>
  <si>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</si>
  <si>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</si>
  <si>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</si>
  <si>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</si>
  <si>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</si>
  <si>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</si>
  <si>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</si>
  <si>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</si>
  <si>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</si>
  <si>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</si>
  <si>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</si>
  <si>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</si>
  <si>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</si>
  <si>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</si>
  <si>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</si>
  <si>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</si>
  <si>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</si>
  <si>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</si>
  <si>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</si>
  <si>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</si>
  <si>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</si>
  <si>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</si>
  <si>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</si>
  <si>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</si>
  <si>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</si>
  <si>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</si>
  <si>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</si>
  <si>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</si>
  <si>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</si>
  <si>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</si>
  <si>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</si>
  <si>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</si>
  <si>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</si>
  <si>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</si>
  <si>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</si>
  <si>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</si>
  <si>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</si>
  <si>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</si>
  <si>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</si>
  <si>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</si>
  <si>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</si>
  <si>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</si>
  <si>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</si>
  <si>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</si>
  <si>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</si>
  <si>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</si>
  <si>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</si>
  <si>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</si>
  <si>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</si>
  <si>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</si>
  <si>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</si>
  <si>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</si>
  <si>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</si>
  <si>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</si>
  <si>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</si>
  <si>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</si>
  <si>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</si>
  <si>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</si>
  <si>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</si>
  <si>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</si>
  <si>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</si>
  <si>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</si>
  <si>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</si>
  <si>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</si>
  <si>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</si>
  <si>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</si>
  <si>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</si>
  <si>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</si>
  <si>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</si>
  <si>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</si>
  <si>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</si>
  <si>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</si>
  <si>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</si>
  <si>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</si>
  <si>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</si>
  <si>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</si>
  <si>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</si>
  <si>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</si>
  <si>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</si>
  <si>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</si>
  <si>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</si>
  <si>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</si>
  <si>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</si>
  <si>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</si>
  <si>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</si>
  <si>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</si>
  <si>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</si>
  <si>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</si>
  <si>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</si>
  <si>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</si>
  <si>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</si>
  <si>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</si>
  <si>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</si>
  <si>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</si>
  <si>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</si>
  <si>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</si>
  <si>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</si>
  <si>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</si>
  <si>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</si>
  <si>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</si>
  <si>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</si>
  <si>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</si>
  <si>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</si>
  <si>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</si>
  <si>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</si>
  <si>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</si>
  <si>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</si>
  <si>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</si>
  <si>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</si>
  <si>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</si>
  <si>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</si>
  <si>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</si>
  <si>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</si>
  <si>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</si>
  <si>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</si>
  <si>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</si>
  <si>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</si>
  <si>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</si>
  <si>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</si>
  <si>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</si>
  <si>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</si>
  <si>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</si>
  <si>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</si>
  <si>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</si>
  <si>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</si>
  <si>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</si>
  <si>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</si>
  <si>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</si>
  <si>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</si>
  <si>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</si>
  <si>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</si>
  <si>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</si>
  <si>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</si>
  <si>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</si>
  <si>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</si>
  <si>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</si>
  <si>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</si>
  <si>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</si>
  <si>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</si>
  <si>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</si>
  <si>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</si>
  <si>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</si>
  <si>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</si>
  <si>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</si>
  <si>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</si>
  <si>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</si>
  <si>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</si>
  <si>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</si>
  <si>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</si>
  <si>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</si>
  <si>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</si>
  <si>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</si>
  <si>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</si>
  <si>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</si>
  <si>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</si>
  <si>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</si>
  <si>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</si>
  <si>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</si>
  <si>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</si>
  <si>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</si>
  <si>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</si>
  <si>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</si>
  <si>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</si>
  <si>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</si>
  <si>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</si>
  <si>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</si>
  <si>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</si>
  <si>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</si>
  <si>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</si>
  <si>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</si>
  <si>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</si>
  <si>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</si>
  <si>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</si>
  <si>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</si>
  <si>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</si>
  <si>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</si>
  <si>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</si>
  <si>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</si>
  <si>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</si>
  <si>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</si>
  <si>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</si>
  <si>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</si>
  <si>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</si>
  <si>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</si>
  <si>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</si>
  <si>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</si>
  <si>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</si>
  <si>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</si>
  <si>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</si>
  <si>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</si>
  <si>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</si>
  <si>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</si>
  <si>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</si>
  <si>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</si>
  <si>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</si>
  <si>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</si>
  <si>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</si>
  <si>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</si>
  <si>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</si>
  <si>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</si>
  <si>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</si>
  <si>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</si>
  <si>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</si>
  <si>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</si>
  <si>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</si>
  <si>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</si>
  <si>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</si>
  <si>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</si>
  <si>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</si>
  <si>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</si>
  <si>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</si>
  <si>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</si>
  <si>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</si>
  <si>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</si>
  <si>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</si>
  <si>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</si>
  <si>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</si>
  <si>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</si>
  <si>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</si>
  <si>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</si>
  <si>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</si>
  <si>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</si>
  <si>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</si>
  <si>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</si>
  <si>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</si>
  <si>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</si>
  <si>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</si>
  <si>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</si>
  <si>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</si>
  <si>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</si>
  <si>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</si>
  <si>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</si>
  <si>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</si>
  <si>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</si>
  <si>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</si>
  <si>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</si>
  <si>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</si>
  <si>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</si>
  <si>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</si>
  <si>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</si>
  <si>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</si>
  <si>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</si>
  <si>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</si>
  <si>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</si>
  <si>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</si>
  <si>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</si>
  <si>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</si>
  <si>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</si>
  <si>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</si>
  <si>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</si>
  <si>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</si>
  <si>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</si>
  <si>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</si>
  <si>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</si>
  <si>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</si>
  <si>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</si>
  <si>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</si>
  <si>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</si>
  <si>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</si>
  <si>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</si>
  <si>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</si>
  <si>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</si>
  <si>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</si>
  <si>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</si>
  <si>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</si>
  <si>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</si>
  <si>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</si>
  <si>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</si>
  <si>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</si>
  <si>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</si>
  <si>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</si>
  <si>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</si>
  <si>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</si>
  <si>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</si>
  <si>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</si>
  <si>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</si>
  <si>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</si>
  <si>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</si>
  <si>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</si>
  <si>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</si>
  <si>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</si>
  <si>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</si>
  <si>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</si>
  <si>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</si>
  <si>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</si>
  <si>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</si>
  <si>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</si>
  <si>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</si>
  <si>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</si>
  <si>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</si>
  <si>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</si>
  <si>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</si>
  <si>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</si>
  <si>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</si>
  <si>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</si>
  <si>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</si>
  <si>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</si>
  <si>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</si>
  <si>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</si>
  <si>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</si>
  <si>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</si>
  <si>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</si>
  <si>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</si>
  <si>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</si>
  <si>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</si>
  <si>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</si>
  <si>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</si>
  <si>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</si>
  <si>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</si>
  <si>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</si>
  <si>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</si>
  <si>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</si>
  <si>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</si>
  <si>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</si>
  <si>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</si>
  <si>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</si>
  <si>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</si>
  <si>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</si>
  <si>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</si>
  <si>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</si>
  <si>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</si>
  <si>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</si>
  <si>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</si>
  <si>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</si>
  <si>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</si>
  <si>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</si>
  <si>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</si>
  <si>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</si>
  <si>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</si>
  <si>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</si>
  <si>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</si>
  <si>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</si>
  <si>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</si>
  <si>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</si>
  <si>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</si>
  <si>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</si>
  <si>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</si>
  <si>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</si>
  <si>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</si>
  <si>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</si>
  <si>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</si>
  <si>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</si>
  <si>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</si>
  <si>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</si>
  <si>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</si>
  <si>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</si>
  <si>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</si>
  <si>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</si>
  <si>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</si>
  <si>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</si>
  <si>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</si>
  <si>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</si>
  <si>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</si>
  <si>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</si>
  <si>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</si>
  <si>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</si>
  <si>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</si>
  <si>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</si>
  <si>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</si>
  <si>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</si>
  <si>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</si>
  <si>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</si>
  <si>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</si>
  <si>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</si>
  <si>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</si>
  <si>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</si>
  <si>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</si>
  <si>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</si>
  <si>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</si>
  <si>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</si>
  <si>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</si>
  <si>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</si>
  <si>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</si>
  <si>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</si>
  <si>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</si>
  <si>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</si>
  <si>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</si>
  <si>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</si>
  <si>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</si>
  <si>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</si>
  <si>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</si>
  <si>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</si>
  <si>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</si>
  <si>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</si>
  <si>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</si>
  <si>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</si>
  <si>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</si>
  <si>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</si>
  <si>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</si>
  <si>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</si>
  <si>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</si>
  <si>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</si>
  <si>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</si>
  <si>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</si>
  <si>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</si>
  <si>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</si>
  <si>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</si>
  <si>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</si>
  <si>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</si>
  <si>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</si>
  <si>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</si>
  <si>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</si>
  <si>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</si>
  <si>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</si>
  <si>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</si>
  <si>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</si>
  <si>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</si>
  <si>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</si>
  <si>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</si>
  <si>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</si>
  <si>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</si>
  <si>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</si>
  <si>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</si>
  <si>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</si>
  <si>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</si>
  <si>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</si>
  <si>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</si>
  <si>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</si>
  <si>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</si>
  <si>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</si>
  <si>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</si>
  <si>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</si>
  <si>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</si>
  <si>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</si>
  <si>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</si>
  <si>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</si>
  <si>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</si>
  <si>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</si>
  <si>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</si>
  <si>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</si>
  <si>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</si>
  <si>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</si>
  <si>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</si>
  <si>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</si>
  <si>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</si>
  <si>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</si>
  <si>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</si>
  <si>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</si>
  <si>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</si>
  <si>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</si>
  <si>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</si>
  <si>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</si>
  <si>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</si>
  <si>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</si>
  <si>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</si>
  <si>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</si>
  <si>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</si>
  <si>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</si>
  <si>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</si>
  <si>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</si>
  <si>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</si>
  <si>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</si>
  <si>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</si>
  <si>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</si>
  <si>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</si>
  <si>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</si>
  <si>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</si>
  <si>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</si>
  <si>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</si>
  <si>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</si>
  <si>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</si>
  <si>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</si>
  <si>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</si>
  <si>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</si>
  <si>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</si>
  <si>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</si>
  <si>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</si>
  <si>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</si>
  <si>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</si>
  <si>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</si>
  <si>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</si>
  <si>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</si>
  <si>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</si>
  <si>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</si>
  <si>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</si>
  <si>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</si>
  <si>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</si>
  <si>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</si>
  <si>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</si>
  <si>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</si>
  <si>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</si>
  <si>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</si>
  <si>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</si>
  <si>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</si>
  <si>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</si>
  <si>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</si>
  <si>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</si>
  <si>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</si>
  <si>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</si>
  <si>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</si>
  <si>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</si>
  <si>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</si>
  <si>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</si>
  <si>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</si>
  <si>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</si>
  <si>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</si>
  <si>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</si>
  <si>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</si>
  <si>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</si>
  <si>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</si>
  <si>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</si>
  <si>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</si>
  <si>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</si>
  <si>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</si>
  <si>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</si>
  <si>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</si>
  <si>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</si>
  <si>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</si>
  <si>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</si>
  <si>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</si>
  <si>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</si>
  <si>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</si>
  <si>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</si>
  <si>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</si>
  <si>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</si>
  <si>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</si>
  <si>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</si>
  <si>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</si>
  <si>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</si>
  <si>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</si>
  <si>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</si>
  <si>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</si>
  <si>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</si>
  <si>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</si>
  <si>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</si>
  <si>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</si>
  <si>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</si>
  <si>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</si>
  <si>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</si>
  <si>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</si>
  <si>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</si>
  <si>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</si>
  <si>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</si>
  <si>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</si>
  <si>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</si>
  <si>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</si>
  <si>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</si>
  <si>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</si>
  <si>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</si>
  <si>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</si>
  <si>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</si>
  <si>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</si>
  <si>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</si>
  <si>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</si>
  <si>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</si>
  <si>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</si>
  <si>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</si>
  <si>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</si>
  <si>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</si>
  <si>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</si>
  <si>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</si>
  <si>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</si>
  <si>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</si>
  <si>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</si>
  <si>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</si>
  <si>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</si>
  <si>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</si>
  <si>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</si>
  <si>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</si>
  <si>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</si>
  <si>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</si>
  <si>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</si>
  <si>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</si>
  <si>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</si>
  <si>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</si>
  <si>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</si>
  <si>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</si>
  <si>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</si>
  <si>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</si>
  <si>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</si>
  <si>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</si>
  <si>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</si>
  <si>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</si>
  <si>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</si>
  <si>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</si>
  <si>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</si>
  <si>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</si>
  <si>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</si>
  <si>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</si>
  <si>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</si>
  <si>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</si>
  <si>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</si>
  <si>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</si>
  <si>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</si>
  <si>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</si>
  <si>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</si>
  <si>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</si>
  <si>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</si>
  <si>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</si>
  <si>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</si>
  <si>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</si>
  <si>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</si>
  <si>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</si>
  <si>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</si>
  <si>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</si>
  <si>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</si>
  <si>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</si>
  <si>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</si>
  <si>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</si>
  <si>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</si>
  <si>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</si>
  <si>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</si>
  <si>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</si>
  <si>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</si>
  <si>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</si>
  <si>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</si>
  <si>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</si>
  <si>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</si>
  <si>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</si>
  <si>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</si>
  <si>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</si>
  <si>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</si>
  <si>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</si>
  <si>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</si>
  <si>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</si>
  <si>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</si>
  <si>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</si>
  <si>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</si>
  <si>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</si>
  <si>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</si>
  <si>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</si>
  <si>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</si>
  <si>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</si>
  <si>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</si>
  <si>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</si>
  <si>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</si>
  <si>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</si>
  <si>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</si>
  <si>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</si>
  <si>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</si>
  <si>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</si>
  <si>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</si>
  <si>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</si>
  <si>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</si>
  <si>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</si>
  <si>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</si>
  <si>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</si>
  <si>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</si>
  <si>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</si>
  <si>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</si>
  <si>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</si>
  <si>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</si>
  <si>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</si>
  <si>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</si>
  <si>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</si>
  <si>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</si>
  <si>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</si>
  <si>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</si>
  <si>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</si>
  <si>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</si>
  <si>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</si>
  <si>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</si>
  <si>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</si>
  <si>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</si>
  <si>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</si>
  <si>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</si>
  <si>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</si>
  <si>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</si>
  <si>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</si>
  <si>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</si>
  <si>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</si>
  <si>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</si>
  <si>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</si>
  <si>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</si>
  <si>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</si>
  <si>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</si>
  <si>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</si>
  <si>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</si>
  <si>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</si>
  <si>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</si>
  <si>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</si>
  <si>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</si>
  <si>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</si>
  <si>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</si>
  <si>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</si>
  <si>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</si>
  <si>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</si>
  <si>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</si>
  <si>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</si>
  <si>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</si>
  <si>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</si>
  <si>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</si>
  <si>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</si>
  <si>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</si>
  <si>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</si>
  <si>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</si>
  <si>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</si>
  <si>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</si>
  <si>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</si>
  <si>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</si>
  <si>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</si>
  <si>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</si>
  <si>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</si>
  <si>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</si>
  <si>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</si>
  <si>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</si>
  <si>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</si>
  <si>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</si>
  <si>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</si>
  <si>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</si>
  <si>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</si>
  <si>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</si>
  <si>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</si>
  <si>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</si>
  <si>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</si>
  <si>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</si>
  <si>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</si>
  <si>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</si>
  <si>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</si>
  <si>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</si>
  <si>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</si>
  <si>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</si>
  <si>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</si>
  <si>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</si>
  <si>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</si>
  <si>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</si>
  <si>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</si>
  <si>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</si>
  <si>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</si>
  <si>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</si>
  <si>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</si>
  <si>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</si>
  <si>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</si>
  <si>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</si>
  <si>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</si>
  <si>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</si>
  <si>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</si>
  <si>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</si>
  <si>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</si>
  <si>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</si>
  <si>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</si>
  <si>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</si>
  <si>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</si>
  <si>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</si>
  <si>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</si>
  <si>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</si>
  <si>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</si>
  <si>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</si>
  <si>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</si>
  <si>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</si>
  <si>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</si>
  <si>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</si>
  <si>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</si>
  <si>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</si>
  <si>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</si>
  <si>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</si>
  <si>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</si>
  <si>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</si>
  <si>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</si>
  <si>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</si>
  <si>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</si>
  <si>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</si>
  <si>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</si>
  <si>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</si>
  <si>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</si>
  <si>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</si>
  <si>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</si>
  <si>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</si>
  <si>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</si>
  <si>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</si>
  <si>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</si>
  <si>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</si>
  <si>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</si>
  <si>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</si>
  <si>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</si>
  <si>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</si>
  <si>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</si>
  <si>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</si>
  <si>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</si>
  <si>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</si>
  <si>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</si>
  <si>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</si>
  <si>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</si>
  <si>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</si>
  <si>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</si>
  <si>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</si>
  <si>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</si>
  <si>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</si>
  <si>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</si>
  <si>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</si>
  <si>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</si>
  <si>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</si>
  <si>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</si>
  <si>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</si>
  <si>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</si>
  <si>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</si>
  <si>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</si>
  <si>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</si>
  <si>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</si>
  <si>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</si>
  <si>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</si>
  <si>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</si>
  <si>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</si>
  <si>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</si>
  <si>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</si>
  <si>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</si>
  <si>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</si>
  <si>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</si>
  <si>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</si>
  <si>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</si>
  <si>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</si>
  <si>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</si>
  <si>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</si>
  <si>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</si>
  <si>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</si>
  <si>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</si>
  <si>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</si>
  <si>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</si>
  <si>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</si>
  <si>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</si>
  <si>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</si>
  <si>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</si>
  <si>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</si>
  <si>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</si>
  <si>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</si>
  <si>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</si>
  <si>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</si>
  <si>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</si>
  <si>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</si>
  <si>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</si>
  <si>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</si>
  <si>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</si>
  <si>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</si>
  <si>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</si>
  <si>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</si>
  <si>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</si>
  <si>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</si>
  <si>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</si>
  <si>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</si>
  <si>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</si>
  <si>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</si>
  <si>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</si>
  <si>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</si>
  <si>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</si>
  <si>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</si>
  <si>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</si>
  <si>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</si>
  <si>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</si>
  <si>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</si>
  <si>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</si>
  <si>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</si>
  <si>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</si>
  <si>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</si>
  <si>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</si>
  <si>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</si>
  <si>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</si>
  <si>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</si>
  <si>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</si>
  <si>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</si>
  <si>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</si>
  <si>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</si>
  <si>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</si>
  <si>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</si>
  <si>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</si>
  <si>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</si>
  <si>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</si>
  <si>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</si>
  <si>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</si>
  <si>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</si>
  <si>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</si>
  <si>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</si>
  <si>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</si>
  <si>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</si>
  <si>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</si>
  <si>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</si>
  <si>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</si>
  <si>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</si>
  <si>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</si>
  <si>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</si>
  <si>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</si>
  <si>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</si>
  <si>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</si>
  <si>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</si>
  <si>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</si>
  <si>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</si>
  <si>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</si>
  <si>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</si>
  <si>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</si>
  <si>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</si>
  <si>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</si>
  <si>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</si>
  <si>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</si>
  <si>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</si>
  <si>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</si>
  <si>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</si>
  <si>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</si>
  <si>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</si>
  <si>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</si>
  <si>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</si>
  <si>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</si>
  <si>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</si>
  <si>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</si>
  <si>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</si>
  <si>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</si>
  <si>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</si>
  <si>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</si>
  <si>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</si>
  <si>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</si>
  <si>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</si>
  <si>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</si>
  <si>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</si>
  <si>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</si>
  <si>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</si>
  <si>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</si>
  <si>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</si>
  <si>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</si>
  <si>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</si>
  <si>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</si>
  <si>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</si>
  <si>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</si>
  <si>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</si>
  <si>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</si>
  <si>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</si>
  <si>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</si>
  <si>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</si>
  <si>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</si>
  <si>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</si>
  <si>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</si>
  <si>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</si>
  <si>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</si>
  <si>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</si>
  <si>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</si>
  <si>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</si>
  <si>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</si>
  <si>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</si>
  <si>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</si>
  <si>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</si>
  <si>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</si>
  <si>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</si>
  <si>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</si>
  <si>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</si>
  <si>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</si>
  <si>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</si>
  <si>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</si>
  <si>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</si>
  <si>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</si>
  <si>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</si>
  <si>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</si>
  <si>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</si>
  <si>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</si>
  <si>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</si>
  <si>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</si>
  <si>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</si>
  <si>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</si>
  <si>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</si>
  <si>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</si>
  <si>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</si>
  <si>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</si>
  <si>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</si>
  <si>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</si>
  <si>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</si>
  <si>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</si>
  <si>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</si>
  <si>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</si>
  <si>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</si>
  <si>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</si>
  <si>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</si>
  <si>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</si>
  <si>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</si>
  <si>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</si>
  <si>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</si>
  <si>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</si>
  <si>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</si>
  <si>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</si>
  <si>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</si>
  <si>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</si>
  <si>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</si>
  <si>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</si>
  <si>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</si>
  <si>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</si>
  <si>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</si>
  <si>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</si>
  <si>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</si>
  <si>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</si>
  <si>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</si>
  <si>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</si>
  <si>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</si>
  <si>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</si>
  <si>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</si>
  <si>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</si>
  <si>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</si>
  <si>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</si>
  <si>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</si>
  <si>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</si>
  <si>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</si>
  <si>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</si>
  <si>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</si>
  <si>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</si>
  <si>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</si>
  <si>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</si>
  <si>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</si>
  <si>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</si>
  <si>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</si>
  <si>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</si>
  <si>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</si>
  <si>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</si>
  <si>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</si>
  <si>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</si>
  <si>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</si>
  <si>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</si>
  <si>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</si>
  <si>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</si>
  <si>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</si>
  <si>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</si>
  <si>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</si>
  <si>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</si>
  <si>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</si>
  <si>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</si>
  <si>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</si>
  <si>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</si>
  <si>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</si>
  <si>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</si>
  <si>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</si>
  <si>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</si>
  <si>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</si>
  <si>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</si>
  <si>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</si>
  <si>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</si>
  <si>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</si>
  <si>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</si>
  <si>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</si>
  <si>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</si>
  <si>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</si>
  <si>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</si>
  <si>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</si>
  <si>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</si>
  <si>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</si>
  <si>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</si>
  <si>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</si>
  <si>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</si>
  <si>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</si>
  <si>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</si>
  <si>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</si>
  <si>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</si>
  <si>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</si>
  <si>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</si>
  <si>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</si>
  <si>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</si>
  <si>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</si>
  <si>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</si>
  <si>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</si>
  <si>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</si>
  <si>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</si>
  <si>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</si>
  <si>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</si>
  <si>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</si>
  <si>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</si>
  <si>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</si>
  <si>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</si>
  <si>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</si>
  <si>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</si>
  <si>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</si>
  <si>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</si>
  <si>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</si>
  <si>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</si>
  <si>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</si>
  <si>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</si>
  <si>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</si>
  <si>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</si>
  <si>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</si>
  <si>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</si>
  <si>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</si>
  <si>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</si>
  <si>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</si>
  <si>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</si>
  <si>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</si>
  <si>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</si>
  <si>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</si>
  <si>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</si>
  <si>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</si>
  <si>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</si>
  <si>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</si>
  <si>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</si>
  <si>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</si>
  <si>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</si>
  <si>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</si>
  <si>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</si>
  <si>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</si>
  <si>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</si>
  <si>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</si>
  <si>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</si>
  <si>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</si>
  <si>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</si>
  <si>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</si>
  <si>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</si>
  <si>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</si>
  <si>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</si>
  <si>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</si>
  <si>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</si>
  <si>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</si>
  <si>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</si>
  <si>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</si>
  <si>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</si>
  <si>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</si>
  <si>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</si>
  <si>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</si>
  <si>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</si>
  <si>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</si>
  <si>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</si>
  <si>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</si>
  <si>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</si>
  <si>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</si>
  <si>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</si>
  <si>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</si>
  <si>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</si>
  <si>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</si>
  <si>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</si>
  <si>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</si>
  <si>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</si>
  <si>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</si>
  <si>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</si>
  <si>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</si>
  <si>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</si>
  <si>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</si>
  <si>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</si>
  <si>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</si>
  <si>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</si>
  <si>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</si>
  <si>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</si>
  <si>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</si>
  <si>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</si>
  <si>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</si>
  <si>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</si>
  <si>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</si>
  <si>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</si>
  <si>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</si>
  <si>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</si>
  <si>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</si>
  <si>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</si>
  <si>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</si>
  <si>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</si>
  <si>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</si>
  <si>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</si>
  <si>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</si>
  <si>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</si>
  <si>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</si>
  <si>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</si>
  <si>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</si>
  <si>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</si>
  <si>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</si>
  <si>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</si>
  <si>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</si>
  <si>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</si>
  <si>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</si>
  <si>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</si>
  <si>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</si>
  <si>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</si>
  <si>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</si>
  <si>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</si>
  <si>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</si>
  <si>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</si>
  <si>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</si>
  <si>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</si>
  <si>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</si>
  <si>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</si>
  <si>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</si>
  <si>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</si>
  <si>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</si>
  <si>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</si>
  <si>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</si>
  <si>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</si>
  <si>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</si>
  <si>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</si>
  <si>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</si>
  <si>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</si>
  <si>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</si>
  <si>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</si>
  <si>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</si>
  <si>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</si>
  <si>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</si>
  <si>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</si>
  <si>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</si>
  <si>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</si>
  <si>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</si>
  <si>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</si>
  <si>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</si>
  <si>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</si>
  <si>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</si>
  <si>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</si>
  <si>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</si>
  <si>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</si>
  <si>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</si>
  <si>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</si>
  <si>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</si>
  <si>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</si>
  <si>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</si>
  <si>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</si>
  <si>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</si>
  <si>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</si>
  <si>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</si>
  <si>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</si>
  <si>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</si>
  <si>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</si>
  <si>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</si>
  <si>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</si>
  <si>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</si>
  <si>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</si>
  <si>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</si>
  <si>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</si>
  <si>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</si>
  <si>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</si>
  <si>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</si>
  <si>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</si>
  <si>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</si>
  <si>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</si>
  <si>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</si>
  <si>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</si>
  <si>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</si>
  <si>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</si>
  <si>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</si>
  <si>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</si>
  <si>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</si>
  <si>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</si>
  <si>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</si>
  <si>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</si>
  <si>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</si>
  <si>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</si>
  <si>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</si>
  <si>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</si>
  <si>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</si>
  <si>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</si>
  <si>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</si>
  <si>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</si>
  <si>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</si>
  <si>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</si>
  <si>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</si>
  <si>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</si>
  <si>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</si>
  <si>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</si>
  <si>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</si>
  <si>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</si>
  <si>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</si>
  <si>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</si>
  <si>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</si>
  <si>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</si>
  <si>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</si>
  <si>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</si>
  <si>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</si>
  <si>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</si>
  <si>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</si>
  <si>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</si>
  <si>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</si>
  <si>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</si>
  <si>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</si>
  <si>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</si>
  <si>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</si>
  <si>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</si>
  <si>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</si>
  <si>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</si>
  <si>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</si>
  <si>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</si>
  <si>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</si>
  <si>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</si>
  <si>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</si>
  <si>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</si>
  <si>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</si>
  <si>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</si>
  <si>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</si>
  <si>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</si>
  <si>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</si>
  <si>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</si>
  <si>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</si>
  <si>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</si>
  <si>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</si>
  <si>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</si>
  <si>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</si>
  <si>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</si>
  <si>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</si>
  <si>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</si>
  <si>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</si>
  <si>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</si>
  <si>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</si>
  <si>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</si>
  <si>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</si>
  <si>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</si>
  <si>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</si>
  <si>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</si>
  <si>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</si>
  <si>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</si>
  <si>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</si>
  <si>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</si>
  <si>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</si>
  <si>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</si>
  <si>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</si>
  <si>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</si>
  <si>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</si>
  <si>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</si>
  <si>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</si>
  <si>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</si>
  <si>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</si>
  <si>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</si>
  <si>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</si>
  <si>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</si>
  <si>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</si>
  <si>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</si>
  <si>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</si>
  <si>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</si>
  <si>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</si>
  <si>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</si>
  <si>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</si>
  <si>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</si>
  <si>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</si>
  <si>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</si>
  <si>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</si>
  <si>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</si>
  <si>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</si>
  <si>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</si>
  <si>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</si>
  <si>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</si>
  <si>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</si>
  <si>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</si>
  <si>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</si>
  <si>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</si>
  <si>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</si>
  <si>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</si>
  <si>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</si>
  <si>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</si>
  <si>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</si>
  <si>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</si>
  <si>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</si>
  <si>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</si>
  <si>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</si>
  <si>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</si>
  <si>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</si>
  <si>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</si>
  <si>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</si>
  <si>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</si>
  <si>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</si>
  <si>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</si>
  <si>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</si>
  <si>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</si>
  <si>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</si>
  <si>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</si>
  <si>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</si>
  <si>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</si>
  <si>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</si>
  <si>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</si>
  <si>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</si>
  <si>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</si>
  <si>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</si>
  <si>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</si>
  <si>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</si>
  <si>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</si>
  <si>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</si>
  <si>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</si>
  <si>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</si>
  <si>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</si>
  <si>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</si>
  <si>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</si>
  <si>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</si>
  <si>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</si>
  <si>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</si>
  <si>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</si>
  <si>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</si>
  <si>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</si>
  <si>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</si>
  <si>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</si>
  <si>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</si>
  <si>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</si>
  <si>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</si>
  <si>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</si>
  <si>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</si>
  <si>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</si>
  <si>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</si>
  <si>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</si>
  <si>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</si>
  <si>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</si>
  <si>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</si>
  <si>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</si>
  <si>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</si>
  <si>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</si>
  <si>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</si>
  <si>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</si>
  <si>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</si>
  <si>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</si>
  <si>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</si>
  <si>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</si>
  <si>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</si>
  <si>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</si>
  <si>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</si>
  <si>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</si>
  <si>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</si>
  <si>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</si>
  <si>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</si>
  <si>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</si>
  <si>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</si>
  <si>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</si>
  <si>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</si>
  <si>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</si>
  <si>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</si>
  <si>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</si>
  <si>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</si>
  <si>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</si>
  <si>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</si>
  <si>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</si>
  <si>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</si>
  <si>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</si>
  <si>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</si>
  <si>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</si>
  <si>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</si>
  <si>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</si>
  <si>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</si>
  <si>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</si>
  <si>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</si>
  <si>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</si>
  <si>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</si>
  <si>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</si>
  <si>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</si>
  <si>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</si>
  <si>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</si>
  <si>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</si>
  <si>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</si>
  <si>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</si>
  <si>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</si>
  <si>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</si>
  <si>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</si>
  <si>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</si>
  <si>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</si>
  <si>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</si>
  <si>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</si>
  <si>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</si>
  <si>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</si>
  <si>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</si>
  <si>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</si>
  <si>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</si>
  <si>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</si>
  <si>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</si>
  <si>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</si>
  <si>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</si>
  <si>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</si>
  <si>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</si>
  <si>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</si>
  <si>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</si>
  <si>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</si>
  <si>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</si>
  <si>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</si>
  <si>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</si>
  <si>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</si>
  <si>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</si>
  <si>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</si>
  <si>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</si>
  <si>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</si>
  <si>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</si>
  <si>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</si>
  <si>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</si>
  <si>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</si>
  <si>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</si>
  <si>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</si>
  <si>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</si>
  <si>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</si>
  <si>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</si>
  <si>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</si>
  <si>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</si>
  <si>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</si>
  <si>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</si>
  <si>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</si>
  <si>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</si>
  <si>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</si>
  <si>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</si>
  <si>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</si>
  <si>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</si>
  <si>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</si>
  <si>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</si>
  <si>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</si>
  <si>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</si>
  <si>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</si>
  <si>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</si>
  <si>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</si>
  <si>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</si>
  <si>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</si>
  <si>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</si>
  <si>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</si>
  <si>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</si>
  <si>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</si>
  <si>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</si>
  <si>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</si>
  <si>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</si>
  <si>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</si>
  <si>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</si>
  <si>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</si>
  <si>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</si>
  <si>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</si>
  <si>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</si>
  <si>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</si>
  <si>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</si>
  <si>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</si>
  <si>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</si>
  <si>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</si>
  <si>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</si>
  <si>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</si>
  <si>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</si>
  <si>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</si>
  <si>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</si>
  <si>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</si>
  <si>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</si>
  <si>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</si>
  <si>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</si>
  <si>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</si>
  <si>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</si>
  <si>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</si>
  <si>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</si>
  <si>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</si>
  <si>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</si>
  <si>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</si>
  <si>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</si>
  <si>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</si>
  <si>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</si>
  <si>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</si>
  <si>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</si>
  <si>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</si>
  <si>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</si>
  <si>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</si>
  <si>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</si>
  <si>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</si>
  <si>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</si>
  <si>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</si>
  <si>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</si>
  <si>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</si>
  <si>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</si>
  <si>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</si>
  <si>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</si>
  <si>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</si>
  <si>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</si>
  <si>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</si>
  <si>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</si>
  <si>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</si>
  <si>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</si>
  <si>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</si>
  <si>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</si>
  <si>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</si>
  <si>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</si>
  <si>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</si>
  <si>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</si>
  <si>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</si>
  <si>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</si>
  <si>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</si>
  <si>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</si>
  <si>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</si>
  <si>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</si>
  <si>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</si>
  <si>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</si>
  <si>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</si>
  <si>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</si>
  <si>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</si>
  <si>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</si>
  <si>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</si>
  <si>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</si>
  <si>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</si>
  <si>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</si>
  <si>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</si>
  <si>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</si>
  <si>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</si>
  <si>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</si>
  <si>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</si>
  <si>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</si>
  <si>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</si>
  <si>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</si>
  <si>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</si>
  <si>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</si>
  <si>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</si>
  <si>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</si>
  <si>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</si>
  <si>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</si>
  <si>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</si>
  <si>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</si>
  <si>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</si>
  <si>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</si>
  <si>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</si>
  <si>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</si>
  <si>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</si>
  <si>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</si>
  <si>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</si>
  <si>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</si>
  <si>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</si>
  <si>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</si>
  <si>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</si>
  <si>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</si>
  <si>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</si>
  <si>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</si>
  <si>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</si>
  <si>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</si>
  <si>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</si>
  <si>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</si>
  <si>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</si>
  <si>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</si>
  <si>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</si>
  <si>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</si>
  <si>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</si>
  <si>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</si>
  <si>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</si>
  <si>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</si>
  <si>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</si>
  <si>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</si>
  <si>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</si>
  <si>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</si>
  <si>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</si>
  <si>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</si>
  <si>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</si>
  <si>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</si>
  <si>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</si>
  <si>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</si>
  <si>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</si>
  <si>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</si>
  <si>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</si>
  <si>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</si>
  <si>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</si>
  <si>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</si>
  <si>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</si>
  <si>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</si>
  <si>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</si>
  <si>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</si>
  <si>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</si>
  <si>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</si>
  <si>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</si>
  <si>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</si>
  <si>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</si>
  <si>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</si>
  <si>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</si>
  <si>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</si>
  <si>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</si>
  <si>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</si>
  <si>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</si>
  <si>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</si>
  <si>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</si>
  <si>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</si>
  <si>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</si>
  <si>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</si>
  <si>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</si>
  <si>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</si>
  <si>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</si>
  <si>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</si>
  <si>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</si>
  <si>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</si>
  <si>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</si>
  <si>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</si>
  <si>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</si>
  <si>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</si>
  <si>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</si>
  <si>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</si>
  <si>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</si>
  <si>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</si>
  <si>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</si>
  <si>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</si>
  <si>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</si>
  <si>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</si>
  <si>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</si>
  <si>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</si>
  <si>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</si>
  <si>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</si>
  <si>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</si>
  <si>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</si>
  <si>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</si>
  <si>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</si>
  <si>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</si>
  <si>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</si>
  <si>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</si>
  <si>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</si>
  <si>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</si>
  <si>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</si>
  <si>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</si>
  <si>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</si>
  <si>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</si>
  <si>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</si>
  <si>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</si>
  <si>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</si>
  <si>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</si>
  <si>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</si>
  <si>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</si>
  <si>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</si>
  <si>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</si>
  <si>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</si>
  <si>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</si>
  <si>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</si>
  <si>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</si>
  <si>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</si>
  <si>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</si>
  <si>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</si>
  <si>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</si>
  <si>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</si>
  <si>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</si>
  <si>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</si>
  <si>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</si>
  <si>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</si>
  <si>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</si>
  <si>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</si>
  <si>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</si>
  <si>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</si>
  <si>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</si>
  <si>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</si>
  <si>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</si>
  <si>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</si>
  <si>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</si>
  <si>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</si>
  <si>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</si>
  <si>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</si>
  <si>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</si>
  <si>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</si>
  <si>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</si>
  <si>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</si>
  <si>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</si>
  <si>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</si>
  <si>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</si>
  <si>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</si>
  <si>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</si>
  <si>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</si>
  <si>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</si>
  <si>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</si>
  <si>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</si>
  <si>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</si>
  <si>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</si>
  <si>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</si>
  <si>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</si>
  <si>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</si>
  <si>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</si>
  <si>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</si>
  <si>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</si>
  <si>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</si>
  <si>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</si>
  <si>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</si>
  <si>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</si>
  <si>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</si>
  <si>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</si>
  <si>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</si>
  <si>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</si>
  <si>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</si>
  <si>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</si>
  <si>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</si>
  <si>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</si>
  <si>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</si>
  <si>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</si>
  <si>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</si>
  <si>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</si>
  <si>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</si>
  <si>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</si>
  <si>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</si>
  <si>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</si>
  <si>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</si>
  <si>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</si>
  <si>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</si>
  <si>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</si>
  <si>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</si>
  <si>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</si>
  <si>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</si>
  <si>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</si>
  <si>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</si>
  <si>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</si>
  <si>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</si>
  <si>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</si>
  <si>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</si>
  <si>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</si>
  <si>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</si>
  <si>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</si>
  <si>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</si>
  <si>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</si>
  <si>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</si>
  <si>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</si>
  <si>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</si>
  <si>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</si>
  <si>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</si>
  <si>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</si>
  <si>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</si>
  <si>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</si>
  <si>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</si>
  <si>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</si>
  <si>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</si>
  <si>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</si>
  <si>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</si>
  <si>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</si>
  <si>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</si>
  <si>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</si>
  <si>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</si>
  <si>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</si>
  <si>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</si>
  <si>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</si>
  <si>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</si>
  <si>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</si>
  <si>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</si>
  <si>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</si>
  <si>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</si>
  <si>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</si>
  <si>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</si>
  <si>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</si>
  <si>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</si>
  <si>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</si>
  <si>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</si>
  <si>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</si>
  <si>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</si>
  <si>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</si>
  <si>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</si>
  <si>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</si>
  <si>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</si>
  <si>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</si>
  <si>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</si>
  <si>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</si>
  <si>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</si>
  <si>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</si>
  <si>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</si>
  <si>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</si>
  <si>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</si>
  <si>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</si>
  <si>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</si>
  <si>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</si>
  <si>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</si>
  <si>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</si>
  <si>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</si>
  <si>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</si>
  <si>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</si>
  <si>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</si>
  <si>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</si>
  <si>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</si>
  <si>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</si>
  <si>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</si>
  <si>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</si>
  <si>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</si>
  <si>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</si>
  <si>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</si>
  <si>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</si>
  <si>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</si>
  <si>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</si>
  <si>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</si>
  <si>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</si>
  <si>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</si>
  <si>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</si>
  <si>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</si>
  <si>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</si>
  <si>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</si>
  <si>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</si>
  <si>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</si>
  <si>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</si>
  <si>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</si>
  <si>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</si>
  <si>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</si>
  <si>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</si>
  <si>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</si>
  <si>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</si>
  <si>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</si>
  <si>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</si>
  <si>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</si>
  <si>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</si>
  <si>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</si>
  <si>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</si>
  <si>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</si>
  <si>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</si>
  <si>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</si>
  <si>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</si>
  <si>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</si>
  <si>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</si>
  <si>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</si>
  <si>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</si>
  <si>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</si>
  <si>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</si>
  <si>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</si>
  <si>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</si>
  <si>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</si>
  <si>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</si>
  <si>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</si>
  <si>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</si>
  <si>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</si>
  <si>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</si>
  <si>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</si>
  <si>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</si>
  <si>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</si>
  <si>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</si>
  <si>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</si>
  <si>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</si>
  <si>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</si>
  <si>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</si>
  <si>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</si>
  <si>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</si>
  <si>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</si>
  <si>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</si>
  <si>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</si>
  <si>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</si>
  <si>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</si>
  <si>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</si>
  <si>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</si>
  <si>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</si>
  <si>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</si>
  <si>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</si>
  <si>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</si>
  <si>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</si>
  <si>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</si>
  <si>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</si>
  <si>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</si>
  <si>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</si>
  <si>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</si>
  <si>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</si>
  <si>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</si>
  <si>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</si>
  <si>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</si>
  <si>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</si>
  <si>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</si>
  <si>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</si>
  <si>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</si>
  <si>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</si>
  <si>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</si>
  <si>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</si>
  <si>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</si>
  <si>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</si>
  <si>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</si>
  <si>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</si>
  <si>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</si>
  <si>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</si>
  <si>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</si>
  <si>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</si>
  <si>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</si>
  <si>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</si>
  <si>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</si>
  <si>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</si>
  <si>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</si>
  <si>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</si>
  <si>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</si>
  <si>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</si>
  <si>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</si>
  <si>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</si>
  <si>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</si>
  <si>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</si>
  <si>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</si>
  <si>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</si>
  <si>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</si>
  <si>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</si>
  <si>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</si>
  <si>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</si>
  <si>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</si>
  <si>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</si>
  <si>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</si>
  <si>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</si>
  <si>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</si>
  <si>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</si>
  <si>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</si>
  <si>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</si>
  <si>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</si>
  <si>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</si>
  <si>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</si>
  <si>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</si>
  <si>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</si>
  <si>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</si>
  <si>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</si>
  <si>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</si>
  <si>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</si>
  <si>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</si>
  <si>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</si>
  <si>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</si>
  <si>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</si>
  <si>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</si>
  <si>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</si>
  <si>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</si>
  <si>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</si>
  <si>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</si>
  <si>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</si>
  <si>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</si>
  <si>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</si>
  <si>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</si>
  <si>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</si>
  <si>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</si>
  <si>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</si>
  <si>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</si>
  <si>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</si>
  <si>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</si>
  <si>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</si>
  <si>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</si>
  <si>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</si>
  <si>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</si>
  <si>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</si>
  <si>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</si>
  <si>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</si>
  <si>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</si>
  <si>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</si>
  <si>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</si>
  <si>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</si>
  <si>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</si>
  <si>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</si>
  <si>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</si>
  <si>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</si>
  <si>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</si>
  <si>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</si>
  <si>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</si>
  <si>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</si>
  <si>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</si>
  <si>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</si>
  <si>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</si>
  <si>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</si>
  <si>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</si>
  <si>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</si>
  <si>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</si>
  <si>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</si>
  <si>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</si>
  <si>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</si>
  <si>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</si>
  <si>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</si>
  <si>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</si>
  <si>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</si>
  <si>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</si>
  <si>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</si>
  <si>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</si>
  <si>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</si>
  <si>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</si>
  <si>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</si>
  <si>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</si>
  <si>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</si>
  <si>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</si>
  <si>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</si>
  <si>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</si>
  <si>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</si>
  <si>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</si>
  <si>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</si>
  <si>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</si>
  <si>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</si>
  <si>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</si>
  <si>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</si>
  <si>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</si>
  <si>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</si>
  <si>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</si>
  <si>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</si>
  <si>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</si>
  <si>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</si>
  <si>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</si>
  <si>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</si>
  <si>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</si>
  <si>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</si>
  <si>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</si>
  <si>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</si>
  <si>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</si>
  <si>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</si>
  <si>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</si>
  <si>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</si>
  <si>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</si>
  <si>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</si>
  <si>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</si>
  <si>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</si>
  <si>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</si>
  <si>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</si>
  <si>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</si>
  <si>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</si>
  <si>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</si>
  <si>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</si>
  <si>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</si>
  <si>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</si>
  <si>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</si>
  <si>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</si>
  <si>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</si>
  <si>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</si>
  <si>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</si>
  <si>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</si>
  <si>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</si>
  <si>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</si>
  <si>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</si>
  <si>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</si>
  <si>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</si>
  <si>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</si>
  <si>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</si>
  <si>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</si>
  <si>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</si>
  <si>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</si>
  <si>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</si>
  <si>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</si>
  <si>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</si>
  <si>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</si>
  <si>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</si>
  <si>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</si>
  <si>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</si>
  <si>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</si>
  <si>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</si>
  <si>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</si>
  <si>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</si>
  <si>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</si>
  <si>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</si>
  <si>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</si>
  <si>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</si>
  <si>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</si>
  <si>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</si>
  <si>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</si>
  <si>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</si>
  <si>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</si>
  <si>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</si>
  <si>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</si>
  <si>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</si>
  <si>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</si>
  <si>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</si>
  <si>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</si>
  <si>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</si>
  <si>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</si>
  <si>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</si>
  <si>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</si>
  <si>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</si>
  <si>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</si>
  <si>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</si>
  <si>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</si>
  <si>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</si>
  <si>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</si>
  <si>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</si>
  <si>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</si>
  <si>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</si>
  <si>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</si>
  <si>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</si>
  <si>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</si>
  <si>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</si>
  <si>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</si>
  <si>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</si>
  <si>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</si>
  <si>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</si>
  <si>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</si>
  <si>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</si>
  <si>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</si>
  <si>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</si>
  <si>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</si>
  <si>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</si>
  <si>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</si>
  <si>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</si>
  <si>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</si>
  <si>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</si>
  <si>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</si>
  <si>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</si>
  <si>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</si>
  <si>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</si>
  <si>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</si>
  <si>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</si>
  <si>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</si>
  <si>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</si>
  <si>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</si>
  <si>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</si>
  <si>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</si>
  <si>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</si>
  <si>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</si>
  <si>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</si>
  <si>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</si>
  <si>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</si>
  <si>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</si>
  <si>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</si>
  <si>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</si>
  <si>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</si>
  <si>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</si>
  <si>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</si>
  <si>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</si>
  <si>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</si>
  <si>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</si>
  <si>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</si>
  <si>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</si>
  <si>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</si>
  <si>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</si>
  <si>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</si>
  <si>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</si>
  <si>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</si>
  <si>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</si>
  <si>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</si>
  <si>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</si>
  <si>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</si>
  <si>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</si>
  <si>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</si>
  <si>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</si>
  <si>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</si>
  <si>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</si>
  <si>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</si>
  <si>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</si>
  <si>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</si>
  <si>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</si>
  <si>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</si>
  <si>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</si>
  <si>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</si>
  <si>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</si>
  <si>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</si>
  <si>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</si>
  <si>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</si>
  <si>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</si>
  <si>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</si>
  <si>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</si>
  <si>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</si>
  <si>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</si>
  <si>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</si>
  <si>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</si>
  <si>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</si>
  <si>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</si>
  <si>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</si>
  <si>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</si>
  <si>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</si>
  <si>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</si>
  <si>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</si>
  <si>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</si>
  <si>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</si>
  <si>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</si>
  <si>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</si>
  <si>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</si>
  <si>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</si>
  <si>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</si>
  <si>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</si>
  <si>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</si>
  <si>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</si>
  <si>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</si>
  <si>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</si>
  <si>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</si>
  <si>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</si>
  <si>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</si>
  <si>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</si>
  <si>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</si>
  <si>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</si>
  <si>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</si>
  <si>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</si>
  <si>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</si>
  <si>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</si>
  <si>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</si>
  <si>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</si>
  <si>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</si>
  <si>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</si>
  <si>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</si>
  <si>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</si>
  <si>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</si>
  <si>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</si>
  <si>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</si>
  <si>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</si>
  <si>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</si>
  <si>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</si>
  <si>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</si>
  <si>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</si>
  <si>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</si>
  <si>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</si>
  <si>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</si>
  <si>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</si>
  <si>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</si>
  <si>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</si>
  <si>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</si>
  <si>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</si>
  <si>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</si>
  <si>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</si>
  <si>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</si>
  <si>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</si>
  <si>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</si>
  <si>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</si>
  <si>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</si>
  <si>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</si>
  <si>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</si>
  <si>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</si>
  <si>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</si>
  <si>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</si>
  <si>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</si>
  <si>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</si>
  <si>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</si>
  <si>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</si>
  <si>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</si>
  <si>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</si>
  <si>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</si>
  <si>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</si>
  <si>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</si>
  <si>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</si>
  <si>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</si>
  <si>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</si>
  <si>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</si>
  <si>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</si>
  <si>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</si>
  <si>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</si>
  <si>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</si>
  <si>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</si>
  <si>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</si>
  <si>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</si>
  <si>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</si>
  <si>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</si>
  <si>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</si>
  <si>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</si>
  <si>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</si>
  <si>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</si>
  <si>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</si>
  <si>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</si>
  <si>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</si>
  <si>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</si>
  <si>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</si>
  <si>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</si>
  <si>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</si>
  <si>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</si>
  <si>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</si>
  <si>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</si>
  <si>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</si>
  <si>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</si>
  <si>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</si>
  <si>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</si>
  <si>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</si>
  <si>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</si>
  <si>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</si>
  <si>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</si>
  <si>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</si>
  <si>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</si>
  <si>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</si>
  <si>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</si>
  <si>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</si>
  <si>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</si>
  <si>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</si>
  <si>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</si>
  <si>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</si>
  <si>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</si>
  <si>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</si>
  <si>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</si>
  <si>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</si>
  <si>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</si>
  <si>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</si>
  <si>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</si>
  <si>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</si>
  <si>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</si>
  <si>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</si>
  <si>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</si>
  <si>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</si>
  <si>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</si>
  <si>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</si>
  <si>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</si>
  <si>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</si>
  <si>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</si>
  <si>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</si>
  <si>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</si>
  <si>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</si>
  <si>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</si>
  <si>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</si>
  <si>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</si>
  <si>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</si>
  <si>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</si>
  <si>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</si>
  <si>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</si>
  <si>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</si>
  <si>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</si>
  <si>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</si>
  <si>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</si>
  <si>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</si>
  <si>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</si>
  <si>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</si>
  <si>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</si>
  <si>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</si>
  <si>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</si>
  <si>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</si>
  <si>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</si>
  <si>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</si>
  <si>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</si>
  <si>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</si>
  <si>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</si>
  <si>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</si>
  <si>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</si>
  <si>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</si>
  <si>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</si>
  <si>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</si>
  <si>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</si>
  <si>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</si>
  <si>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</si>
  <si>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</si>
  <si>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</si>
  <si>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</si>
  <si>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</si>
  <si>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</si>
  <si>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</si>
  <si>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</si>
  <si>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</si>
  <si>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</si>
  <si>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</si>
  <si>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</si>
  <si>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</si>
  <si>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</si>
  <si>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</si>
  <si>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</si>
  <si>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</si>
  <si>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</si>
  <si>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</si>
  <si>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</si>
  <si>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</si>
  <si>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</si>
  <si>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</si>
  <si>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</si>
  <si>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</si>
  <si>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</si>
  <si>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</si>
  <si>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</si>
  <si>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</si>
  <si>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</si>
  <si>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</si>
  <si>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</si>
  <si>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</si>
  <si>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</si>
  <si>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</si>
  <si>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</si>
  <si>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</si>
  <si>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</si>
  <si>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</si>
  <si>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</si>
  <si>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</si>
  <si>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</si>
  <si>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</si>
  <si>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</si>
  <si>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</si>
  <si>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</si>
  <si>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</si>
  <si>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</si>
  <si>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</si>
  <si>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</si>
  <si>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</si>
  <si>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</si>
  <si>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</si>
  <si>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</si>
  <si>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</si>
  <si>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</si>
  <si>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</si>
  <si>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</si>
  <si>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</si>
  <si>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</si>
  <si>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</si>
  <si>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</si>
  <si>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</si>
  <si>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</si>
  <si>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</si>
  <si>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</si>
  <si>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</si>
  <si>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</si>
  <si>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</si>
  <si>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</si>
  <si>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</si>
  <si>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</si>
  <si>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</si>
  <si>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</si>
  <si>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</si>
  <si>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</si>
  <si>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</si>
  <si>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</si>
  <si>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</si>
  <si>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</si>
  <si>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</si>
  <si>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</si>
  <si>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</si>
  <si>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</si>
  <si>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</si>
  <si>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</si>
  <si>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</si>
  <si>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</si>
  <si>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</si>
  <si>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</si>
  <si>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</si>
  <si>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</si>
  <si>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</si>
  <si>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</si>
  <si>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</si>
  <si>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</si>
  <si>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</si>
  <si>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</si>
  <si>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</si>
  <si>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</si>
  <si>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</si>
  <si>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</si>
  <si>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</si>
  <si>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</si>
  <si>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</si>
  <si>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</si>
  <si>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</si>
  <si>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</si>
  <si>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</si>
  <si>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</si>
  <si>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</si>
  <si>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</si>
  <si>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</si>
  <si>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</si>
  <si>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</si>
  <si>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</si>
  <si>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</si>
  <si>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</si>
  <si>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</si>
  <si>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</si>
  <si>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</si>
  <si>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</si>
  <si>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</si>
  <si>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</si>
  <si>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</si>
  <si>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</si>
  <si>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</si>
  <si>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</si>
  <si>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</si>
  <si>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</si>
  <si>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</si>
  <si>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</si>
  <si>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</si>
  <si>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</si>
  <si>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</si>
  <si>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</si>
  <si>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</si>
  <si>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</si>
  <si>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</si>
  <si>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</si>
  <si>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</si>
  <si>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</si>
  <si>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</si>
  <si>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</si>
  <si>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</si>
  <si>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</si>
  <si>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</si>
  <si>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</si>
  <si>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</si>
  <si>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</si>
  <si>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</si>
  <si>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</si>
  <si>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</si>
  <si>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</si>
  <si>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</si>
  <si>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</si>
  <si>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</si>
  <si>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</si>
  <si>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</si>
  <si>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</si>
  <si>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</si>
  <si>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</si>
  <si>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</si>
  <si>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</si>
  <si>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</si>
  <si>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</si>
  <si>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</si>
  <si>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</si>
  <si>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</si>
  <si>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</si>
  <si>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</si>
  <si>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</si>
  <si>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</si>
  <si>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</si>
  <si>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</si>
  <si>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</si>
  <si>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</si>
  <si>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</si>
  <si>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</si>
  <si>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</si>
  <si>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</si>
  <si>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</si>
  <si>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</si>
  <si>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</si>
  <si>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</si>
  <si>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</si>
  <si>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</si>
  <si>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</si>
  <si>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</si>
  <si>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</si>
  <si>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</si>
  <si>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</si>
  <si>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</si>
  <si>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</si>
  <si>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</si>
  <si>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</si>
  <si>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</si>
  <si>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</si>
  <si>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</si>
  <si>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</si>
  <si>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</si>
  <si>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</si>
  <si>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</si>
  <si>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</si>
  <si>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</si>
  <si>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</si>
  <si>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</si>
  <si>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</si>
  <si>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</si>
  <si>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</si>
  <si>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</si>
  <si>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</si>
  <si>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</si>
  <si>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</si>
  <si>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</si>
  <si>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</si>
  <si>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</si>
  <si>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</si>
  <si>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</si>
  <si>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</si>
  <si>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</si>
  <si>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</si>
  <si>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</si>
  <si>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</si>
  <si>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</si>
  <si>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</si>
  <si>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</si>
  <si>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</si>
  <si>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</si>
  <si>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</si>
  <si>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</si>
  <si>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</si>
  <si>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</si>
  <si>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</si>
  <si>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</si>
  <si>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</si>
  <si>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</si>
  <si>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</si>
  <si>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</si>
  <si>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</si>
  <si>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</si>
  <si>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</si>
  <si>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</si>
  <si>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</si>
  <si>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</si>
  <si>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</si>
  <si>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</si>
  <si>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</si>
  <si>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</si>
  <si>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</si>
  <si>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</si>
  <si>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</si>
  <si>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</si>
  <si>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</si>
  <si>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</si>
  <si>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</si>
  <si>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</si>
  <si>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</si>
  <si>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</si>
  <si>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</si>
  <si>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</si>
  <si>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</si>
  <si>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</si>
  <si>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</si>
  <si>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</si>
  <si>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</si>
  <si>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</si>
  <si>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</si>
  <si>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</si>
  <si>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</si>
  <si>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</si>
  <si>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</si>
  <si>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</si>
  <si>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</si>
  <si>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</si>
  <si>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</si>
  <si>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</si>
  <si>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</si>
  <si>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</si>
  <si>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</si>
  <si>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</si>
  <si>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</si>
  <si>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</si>
  <si>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</si>
  <si>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</si>
  <si>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</si>
  <si>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</si>
  <si>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</si>
  <si>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</si>
  <si>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</si>
  <si>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</si>
  <si>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</si>
  <si>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</si>
  <si>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</si>
  <si>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</si>
  <si>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</si>
  <si>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</si>
  <si>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</si>
  <si>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</si>
  <si>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</si>
  <si>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</si>
  <si>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</si>
  <si>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</si>
  <si>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</si>
  <si>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</si>
  <si>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</si>
  <si>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</si>
  <si>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</si>
  <si>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</si>
  <si>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</si>
  <si>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</si>
  <si>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</si>
  <si>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</si>
  <si>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</si>
  <si>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</si>
  <si>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</si>
  <si>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</si>
  <si>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</si>
  <si>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</si>
  <si>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</si>
  <si>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</si>
  <si>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</si>
  <si>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</si>
  <si>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</si>
  <si>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</si>
  <si>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</si>
  <si>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</si>
  <si>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</si>
  <si>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</si>
  <si>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</si>
  <si>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</si>
  <si>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</si>
  <si>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</si>
  <si>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</si>
  <si>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</si>
  <si>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</si>
  <si>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</si>
  <si>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</si>
  <si>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</si>
  <si>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</si>
  <si>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</si>
  <si>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</si>
  <si>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</si>
  <si>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</si>
  <si>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</si>
  <si>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</si>
  <si>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</si>
  <si>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</si>
  <si>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</si>
  <si>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</si>
  <si>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</si>
  <si>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</si>
  <si>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</si>
  <si>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</si>
  <si>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</si>
  <si>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</si>
  <si>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</si>
  <si>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</si>
  <si>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</si>
  <si>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</si>
  <si>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</si>
  <si>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</si>
  <si>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</si>
  <si>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</si>
  <si>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</si>
  <si>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</si>
  <si>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</si>
  <si>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</si>
  <si>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</si>
  <si>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</si>
  <si>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</si>
  <si>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</si>
  <si>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</si>
  <si>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</si>
  <si>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</si>
  <si>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</si>
  <si>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</si>
  <si>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</si>
  <si>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</si>
  <si>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</si>
  <si>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</si>
  <si>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</si>
  <si>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</si>
  <si>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</si>
  <si>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</si>
  <si>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</si>
  <si>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</si>
  <si>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</si>
  <si>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</si>
  <si>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</si>
  <si>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</si>
  <si>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</si>
  <si>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</si>
  <si>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</si>
  <si>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</si>
  <si>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</si>
  <si>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</si>
  <si>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</si>
  <si>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</si>
  <si>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</si>
  <si>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</si>
  <si>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</si>
  <si>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</si>
  <si>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</si>
  <si>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</si>
  <si>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</si>
  <si>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</si>
  <si>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</si>
  <si>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</si>
  <si>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</si>
  <si>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</si>
  <si>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</si>
  <si>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</si>
  <si>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</si>
  <si>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</si>
  <si>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</si>
  <si>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</si>
  <si>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</si>
  <si>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</si>
  <si>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</si>
  <si>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</si>
  <si>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</si>
  <si>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</si>
  <si>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</si>
  <si>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</si>
  <si>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</si>
  <si>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</si>
  <si>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</si>
  <si>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</si>
  <si>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</si>
  <si>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</si>
  <si>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</si>
  <si>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</si>
  <si>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</si>
  <si>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</si>
  <si>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</si>
  <si>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</si>
  <si>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</si>
  <si>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</si>
  <si>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</si>
  <si>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</si>
  <si>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</si>
  <si>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</si>
  <si>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</si>
  <si>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</si>
  <si>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</si>
  <si>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</si>
  <si>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</si>
  <si>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</si>
  <si>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</si>
  <si>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</si>
  <si>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</si>
  <si>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</si>
  <si>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</si>
  <si>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</si>
  <si>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</si>
  <si>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</si>
  <si>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</si>
  <si>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</si>
  <si>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</si>
  <si>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</si>
  <si>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</si>
  <si>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</si>
  <si>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</si>
  <si>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</si>
  <si>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</si>
  <si>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</si>
  <si>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</si>
  <si>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</si>
  <si>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</si>
  <si>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</si>
  <si>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</si>
  <si>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</si>
  <si>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</si>
  <si>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</si>
  <si>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</si>
  <si>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</si>
  <si>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</si>
  <si>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</si>
  <si>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</si>
  <si>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</si>
  <si>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</si>
  <si>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</si>
  <si>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</si>
  <si>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</si>
  <si>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</si>
  <si>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</si>
  <si>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</si>
  <si>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</si>
  <si>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</si>
  <si>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</si>
  <si>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</si>
  <si>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</si>
  <si>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</si>
  <si>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</si>
  <si>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</si>
  <si>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</si>
  <si>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</si>
  <si>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</si>
  <si>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</si>
  <si>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</si>
  <si>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</si>
  <si>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</si>
  <si>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</si>
  <si>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</si>
  <si>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</si>
  <si>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</si>
  <si>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</si>
  <si>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</si>
  <si>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</si>
  <si>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</si>
  <si>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</si>
  <si>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</si>
  <si>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</si>
  <si>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</si>
  <si>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</si>
  <si>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</si>
  <si>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</si>
  <si>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</si>
  <si>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</si>
  <si>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</si>
  <si>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</si>
  <si>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</si>
  <si>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</si>
  <si>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</si>
  <si>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</si>
  <si>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</si>
  <si>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</si>
  <si>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</si>
  <si>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</si>
  <si>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</si>
  <si>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</si>
  <si>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</si>
  <si>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</si>
  <si>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</si>
  <si>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</si>
  <si>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</si>
  <si>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</si>
  <si>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</si>
  <si>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</si>
  <si>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</si>
  <si>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</si>
  <si>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</si>
  <si>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</si>
  <si>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</si>
  <si>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</si>
  <si>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</si>
  <si>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</si>
  <si>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</si>
  <si>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</si>
  <si>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</si>
  <si>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</si>
  <si>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</si>
  <si>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</si>
  <si>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</si>
  <si>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</si>
  <si>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</si>
  <si>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</si>
  <si>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</si>
  <si>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</si>
  <si>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</si>
  <si>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</si>
  <si>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</si>
  <si>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</si>
  <si>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</si>
  <si>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</si>
  <si>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</si>
  <si>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</si>
  <si>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</si>
  <si>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</si>
  <si>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</si>
  <si>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</si>
  <si>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</si>
  <si>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</si>
  <si>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</si>
  <si>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</si>
  <si>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</si>
  <si>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</si>
  <si>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</si>
  <si>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</si>
  <si>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</si>
  <si>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</si>
  <si>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</si>
  <si>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</si>
  <si>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</si>
  <si>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</si>
  <si>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</si>
  <si>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</si>
  <si>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</si>
  <si>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</si>
  <si>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</si>
  <si>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</si>
  <si>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</si>
  <si>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</si>
  <si>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</si>
  <si>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</si>
  <si>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</si>
  <si>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</si>
  <si>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</si>
  <si>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</si>
  <si>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</si>
  <si>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</si>
  <si>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</si>
  <si>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</si>
  <si>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</si>
  <si>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</si>
  <si>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</si>
  <si>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</si>
  <si>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</si>
  <si>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</si>
  <si>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</si>
  <si>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</si>
  <si>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</si>
  <si>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</si>
  <si>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</si>
  <si>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</si>
  <si>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</si>
  <si>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</si>
  <si>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</si>
  <si>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</si>
  <si>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</si>
  <si>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</si>
  <si>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</si>
  <si>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</si>
  <si>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</si>
  <si>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</si>
  <si>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</si>
  <si>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</si>
  <si>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</si>
  <si>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</si>
  <si>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</si>
  <si>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</si>
  <si>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</si>
  <si>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</si>
  <si>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</si>
  <si>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</si>
  <si>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</si>
  <si>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</si>
  <si>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</si>
  <si>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</si>
  <si>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</si>
  <si>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</si>
  <si>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</si>
  <si>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</si>
  <si>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</si>
  <si>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</si>
  <si>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</si>
  <si>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</si>
  <si>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</si>
  <si>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</si>
  <si>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</si>
  <si>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</si>
  <si>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</si>
  <si>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</si>
  <si>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</si>
  <si>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</si>
  <si>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</si>
  <si>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</si>
  <si>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</si>
  <si>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</si>
  <si>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</si>
  <si>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</si>
  <si>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</si>
  <si>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</si>
  <si>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</si>
  <si>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</si>
  <si>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</si>
  <si>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</si>
  <si>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</si>
  <si>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</si>
  <si>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</si>
  <si>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</si>
  <si>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</si>
  <si>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</si>
  <si>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</si>
  <si>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</si>
  <si>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</si>
  <si>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</si>
  <si>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</si>
  <si>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</si>
  <si>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</si>
  <si>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</si>
  <si>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</si>
  <si>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</si>
  <si>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</si>
  <si>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</si>
  <si>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</si>
  <si>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</si>
  <si>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</si>
  <si>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</si>
  <si>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</si>
  <si>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</si>
  <si>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</si>
  <si>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</si>
  <si>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</si>
  <si>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</si>
  <si>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</si>
  <si>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</si>
  <si>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</si>
  <si>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</si>
  <si>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</si>
  <si>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</si>
  <si>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</si>
  <si>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</si>
  <si>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</si>
  <si>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</si>
  <si>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</si>
  <si>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</si>
  <si>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</si>
  <si>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</si>
  <si>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</si>
  <si>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</si>
  <si>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</si>
  <si>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</si>
  <si>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</si>
  <si>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</si>
  <si>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</si>
  <si>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</si>
  <si>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</si>
  <si>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</si>
  <si>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</si>
  <si>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</si>
  <si>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</si>
  <si>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</si>
  <si>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</si>
  <si>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</si>
  <si>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</si>
  <si>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</si>
  <si>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</si>
  <si>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</si>
  <si>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</si>
  <si>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</si>
  <si>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</si>
  <si>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</si>
  <si>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</si>
  <si>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</si>
  <si>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</si>
  <si>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</si>
  <si>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</si>
  <si>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</si>
  <si>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</si>
  <si>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</si>
  <si>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</si>
  <si>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</si>
  <si>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</si>
  <si>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</si>
  <si>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</si>
  <si>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</si>
  <si>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</si>
  <si>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</si>
  <si>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</si>
  <si>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</si>
  <si>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</si>
  <si>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</si>
  <si>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</si>
  <si>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</si>
  <si>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</si>
  <si>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</si>
  <si>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</si>
  <si>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</si>
  <si>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</si>
  <si>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</si>
  <si>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</si>
  <si>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</si>
  <si>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</si>
  <si>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</si>
  <si>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</si>
  <si>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</si>
  <si>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</si>
  <si>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</si>
  <si>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</si>
  <si>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</si>
  <si>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</si>
  <si>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</si>
  <si>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</si>
  <si>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</si>
  <si>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</si>
  <si>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</si>
  <si>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</si>
  <si>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</si>
  <si>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</si>
  <si>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</si>
  <si>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</si>
  <si>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</si>
  <si>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</si>
  <si>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</si>
  <si>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</si>
  <si>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</si>
  <si>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</si>
  <si>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</si>
  <si>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</si>
  <si>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</si>
  <si>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</si>
  <si>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</si>
  <si>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</si>
  <si>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</si>
  <si>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</si>
  <si>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</si>
  <si>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</si>
  <si>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</si>
  <si>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</si>
  <si>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</si>
  <si>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</si>
  <si>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</si>
  <si>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</si>
  <si>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</si>
  <si>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</si>
  <si>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</si>
  <si>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</si>
  <si>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</si>
  <si>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</si>
  <si>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</si>
  <si>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</si>
  <si>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</si>
  <si>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</si>
  <si>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</si>
  <si>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</si>
  <si>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</si>
  <si>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</si>
  <si>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</si>
  <si>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</si>
  <si>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</si>
  <si>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</si>
  <si>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</si>
  <si>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</si>
  <si>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</si>
  <si>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</si>
  <si>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</si>
  <si>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</si>
  <si>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</si>
  <si>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</si>
  <si>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</si>
  <si>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</si>
  <si>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</si>
  <si>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</si>
  <si>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</si>
  <si>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</si>
  <si>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</si>
  <si>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</si>
  <si>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</si>
  <si>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</si>
  <si>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</si>
  <si>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</si>
  <si>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</si>
  <si>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</si>
  <si>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</si>
  <si>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</si>
  <si>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</si>
  <si>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</si>
  <si>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</si>
  <si>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</si>
  <si>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</si>
  <si>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</si>
  <si>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</si>
  <si>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</si>
  <si>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</si>
  <si>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</si>
  <si>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</si>
  <si>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</si>
  <si>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</si>
  <si>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</si>
  <si>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</si>
  <si>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</si>
  <si>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</si>
  <si>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</si>
  <si>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</si>
  <si>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</si>
  <si>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</si>
  <si>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</si>
  <si>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</si>
  <si>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</si>
  <si>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</si>
  <si>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</si>
  <si>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</si>
  <si>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</si>
  <si>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</si>
  <si>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</si>
  <si>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</si>
  <si>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</si>
  <si>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</si>
  <si>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</si>
  <si>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</si>
  <si>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</si>
  <si>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</si>
  <si>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</si>
  <si>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</si>
  <si>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</si>
  <si>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</si>
  <si>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</si>
  <si>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</si>
  <si>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</si>
  <si>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</si>
  <si>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</si>
  <si>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</si>
  <si>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</si>
  <si>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</si>
  <si>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</si>
  <si>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</si>
  <si>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</si>
  <si>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</si>
  <si>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</si>
  <si>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</si>
  <si>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</si>
  <si>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</si>
  <si>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</si>
  <si>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</si>
  <si>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</si>
  <si>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</si>
  <si>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</si>
  <si>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</si>
  <si>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</si>
  <si>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</si>
  <si>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</si>
  <si>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</si>
  <si>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</si>
  <si>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</si>
  <si>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</si>
  <si>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</si>
  <si>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</si>
  <si>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</si>
  <si>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</si>
  <si>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</si>
  <si>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</si>
  <si>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</si>
  <si>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</si>
  <si>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</si>
  <si>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</si>
  <si>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</si>
  <si>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</si>
  <si>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</si>
  <si>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</si>
  <si>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</si>
  <si>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</si>
  <si>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</si>
  <si>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</si>
  <si>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</si>
  <si>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</si>
  <si>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</si>
  <si>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</si>
  <si>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</si>
  <si>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</si>
  <si>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</si>
  <si>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</si>
  <si>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</si>
  <si>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</si>
  <si>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</si>
  <si>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</si>
  <si>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</si>
  <si>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</si>
  <si>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</si>
  <si>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</si>
  <si>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</si>
  <si>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</si>
  <si>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</si>
  <si>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</si>
  <si>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</si>
  <si>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</si>
  <si>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</si>
  <si>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</si>
  <si>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</si>
  <si>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</si>
  <si>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</si>
  <si>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</si>
  <si>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</si>
  <si>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</si>
  <si>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</si>
  <si>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</si>
  <si>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</si>
  <si>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</si>
  <si>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</si>
  <si>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</si>
  <si>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</si>
  <si>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</si>
  <si>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</si>
  <si>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</si>
  <si>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</si>
  <si>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</si>
  <si>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</si>
  <si>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</si>
  <si>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</si>
  <si>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</si>
  <si>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</si>
  <si>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</si>
  <si>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</si>
  <si>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</si>
  <si>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</si>
  <si>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</si>
  <si>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</si>
  <si>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</si>
  <si>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</si>
  <si>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</si>
  <si>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</si>
  <si>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</si>
  <si>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</si>
  <si>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</si>
  <si>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</si>
  <si>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</si>
  <si>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</si>
  <si>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</si>
  <si>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</si>
  <si>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</si>
  <si>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</si>
  <si>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</si>
  <si>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</si>
  <si>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</si>
  <si>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</si>
  <si>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</si>
  <si>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</si>
  <si>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</si>
  <si>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</si>
  <si>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</si>
  <si>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</si>
  <si>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</si>
  <si>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</si>
  <si>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</si>
  <si>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</si>
  <si>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</si>
  <si>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</si>
  <si>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</si>
  <si>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</si>
  <si>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</si>
  <si>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</si>
  <si>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</si>
  <si>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</si>
  <si>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</si>
  <si>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</si>
  <si>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</si>
  <si>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</si>
  <si>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</si>
  <si>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</si>
  <si>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</si>
  <si>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</si>
  <si>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</si>
  <si>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</si>
  <si>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</si>
  <si>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</si>
  <si>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</si>
  <si>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</si>
  <si>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</si>
  <si>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</si>
  <si>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</si>
  <si>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</si>
  <si>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</si>
  <si>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</si>
  <si>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</si>
  <si>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</si>
  <si>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</si>
  <si>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</si>
  <si>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</si>
  <si>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</si>
  <si>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</si>
  <si>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</si>
  <si>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</si>
  <si>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</si>
  <si>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</si>
  <si>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</si>
  <si>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</si>
  <si>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</si>
  <si>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</si>
  <si>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</si>
  <si>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</si>
  <si>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</si>
  <si>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</si>
  <si>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</si>
  <si>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</si>
  <si>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</si>
  <si>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</si>
  <si>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</si>
  <si>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</si>
  <si>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</si>
  <si>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</si>
  <si>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</si>
  <si>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</si>
  <si>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</si>
  <si>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</si>
  <si>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</si>
  <si>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</si>
  <si>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</si>
  <si>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</si>
  <si>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</si>
  <si>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</si>
  <si>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</si>
  <si>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</si>
  <si>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</si>
  <si>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</si>
  <si>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</si>
  <si>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</si>
  <si>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</si>
  <si>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</si>
  <si>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</si>
  <si>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</si>
  <si>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</si>
  <si>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</si>
  <si>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</si>
  <si>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</si>
  <si>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</si>
  <si>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</si>
  <si>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</si>
  <si>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</si>
  <si>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</si>
  <si>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</si>
  <si>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</si>
  <si>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</si>
  <si>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</si>
  <si>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</si>
  <si>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</si>
  <si>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</si>
  <si>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</si>
  <si>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</si>
  <si>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</si>
  <si>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</si>
  <si>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</si>
  <si>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</si>
  <si>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</si>
  <si>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</si>
  <si>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</si>
  <si>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</si>
  <si>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</si>
  <si>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</si>
  <si>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</si>
  <si>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</si>
  <si>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</si>
  <si>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</si>
  <si>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</si>
  <si>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</si>
  <si>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</si>
  <si>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</si>
  <si>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</si>
  <si>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</si>
  <si>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</si>
  <si>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</si>
  <si>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</si>
  <si>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</si>
  <si>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</si>
  <si>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</si>
  <si>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</si>
  <si>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</si>
  <si>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</si>
  <si>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</si>
  <si>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</si>
  <si>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</si>
  <si>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</si>
  <si>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</si>
  <si>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</si>
  <si>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</si>
  <si>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</si>
  <si>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</si>
  <si>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</si>
  <si>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</si>
  <si>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</si>
  <si>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</si>
  <si>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</si>
  <si>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</si>
  <si>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</si>
  <si>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</si>
  <si>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</si>
  <si>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</si>
  <si>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</si>
  <si>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</si>
  <si>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</si>
  <si>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</si>
  <si>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</si>
  <si>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</si>
  <si>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</si>
  <si>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</si>
  <si>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</si>
  <si>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</si>
  <si>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</si>
  <si>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</si>
  <si>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</si>
  <si>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</si>
  <si>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</si>
  <si>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</si>
  <si>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</si>
  <si>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</si>
  <si>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</si>
  <si>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</si>
  <si>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</si>
  <si>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</si>
  <si>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</si>
  <si>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</si>
  <si>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</si>
  <si>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</si>
  <si>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</si>
  <si>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</si>
  <si>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</si>
  <si>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</si>
  <si>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</si>
  <si>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</si>
  <si>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</si>
  <si>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</si>
  <si>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</si>
  <si>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</si>
  <si>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</si>
  <si>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</si>
  <si>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</si>
  <si>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</si>
  <si>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</si>
  <si>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</si>
  <si>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</si>
  <si>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</si>
  <si>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</si>
  <si>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</si>
  <si>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</si>
  <si>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</si>
  <si>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</si>
  <si>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</si>
  <si>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</si>
  <si>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</si>
  <si>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</si>
  <si>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</si>
  <si>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</si>
  <si>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</si>
  <si>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</si>
  <si>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</si>
  <si>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</si>
  <si>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</si>
  <si>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</si>
  <si>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</si>
  <si>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</si>
  <si>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</si>
  <si>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</si>
  <si>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</si>
  <si>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</si>
  <si>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</si>
  <si>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</si>
  <si>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</si>
  <si>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</si>
  <si>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</si>
  <si>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</si>
  <si>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</si>
  <si>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</si>
  <si>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</si>
  <si>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</si>
  <si>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</si>
  <si>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</si>
  <si>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</si>
  <si>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</si>
  <si>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</si>
  <si>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</si>
  <si>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</si>
  <si>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</si>
  <si>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</si>
  <si>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</si>
  <si>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</si>
  <si>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</si>
  <si>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</si>
  <si>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</si>
  <si>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</si>
  <si>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</si>
  <si>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</si>
  <si>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</si>
  <si>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</si>
  <si>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</si>
  <si>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</si>
  <si>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</si>
  <si>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</si>
  <si>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</si>
  <si>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</si>
  <si>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</si>
  <si>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</si>
  <si>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</si>
  <si>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</si>
  <si>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</si>
  <si>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</si>
  <si>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</si>
  <si>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</si>
  <si>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</si>
  <si>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</si>
  <si>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</si>
  <si>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</si>
  <si>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</si>
  <si>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</si>
  <si>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</si>
  <si>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</si>
  <si>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</si>
  <si>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</si>
  <si>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</si>
  <si>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</si>
  <si>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</si>
  <si>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</si>
  <si>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</si>
  <si>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</si>
  <si>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</si>
  <si>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</si>
  <si>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</si>
  <si>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</si>
  <si>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</si>
  <si>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</si>
  <si>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</si>
  <si>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</si>
  <si>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</si>
  <si>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</si>
  <si>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</si>
  <si>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</si>
  <si>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</si>
  <si>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</si>
  <si>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</si>
  <si>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</si>
  <si>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</si>
  <si>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</si>
  <si>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</si>
  <si>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</si>
  <si>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</si>
  <si>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</si>
  <si>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</si>
  <si>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</si>
  <si>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</si>
  <si>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</si>
  <si>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</si>
  <si>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</si>
  <si>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</si>
  <si>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</si>
  <si>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</si>
  <si>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</si>
  <si>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</si>
  <si>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</si>
  <si>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</si>
  <si>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</si>
  <si>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</si>
  <si>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</si>
  <si>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</si>
  <si>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</si>
  <si>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</si>
  <si>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</si>
  <si>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</si>
  <si>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</si>
  <si>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</si>
  <si>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</si>
  <si>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</si>
  <si>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</si>
  <si>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</si>
  <si>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</si>
  <si>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</si>
  <si>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</si>
  <si>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</si>
  <si>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</si>
  <si>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</si>
  <si>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</si>
  <si>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</si>
  <si>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</si>
  <si>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</si>
  <si>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</si>
  <si>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</si>
  <si>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</si>
  <si>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</si>
  <si>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</si>
  <si>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</si>
  <si>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</si>
  <si>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</si>
  <si>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</si>
  <si>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</si>
  <si>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</si>
  <si>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</si>
  <si>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</si>
  <si>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</si>
  <si>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</si>
  <si>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</si>
  <si>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</si>
  <si>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</si>
  <si>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</si>
  <si>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</si>
  <si>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</si>
  <si>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</si>
  <si>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</si>
  <si>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</si>
  <si>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</si>
  <si>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</si>
  <si>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</si>
  <si>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</si>
  <si>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</si>
  <si>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</si>
  <si>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</si>
  <si>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</si>
  <si>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</si>
  <si>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</si>
  <si>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</si>
  <si>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</si>
  <si>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</si>
  <si>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</si>
  <si>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</si>
  <si>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</si>
  <si>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</si>
  <si>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</si>
  <si>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</si>
  <si>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</si>
  <si>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</si>
  <si>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</si>
  <si>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</si>
  <si>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</si>
  <si>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</si>
  <si>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</si>
  <si>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</si>
  <si>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</si>
  <si>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</si>
  <si>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</si>
  <si>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</si>
  <si>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</si>
  <si>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</si>
  <si>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</si>
  <si>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</si>
  <si>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</si>
  <si>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</si>
  <si>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</si>
  <si>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</si>
  <si>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</si>
  <si>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</si>
  <si>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</si>
  <si>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</si>
  <si>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</si>
  <si>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</si>
  <si>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</si>
  <si>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</si>
  <si>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</si>
  <si>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</si>
  <si>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</si>
  <si>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</si>
  <si>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</si>
  <si>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</si>
  <si>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</si>
  <si>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</si>
  <si>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</si>
  <si>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</si>
  <si>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</si>
  <si>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</si>
  <si>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</si>
  <si>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</si>
  <si>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</si>
  <si>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</si>
  <si>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</si>
  <si>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</si>
  <si>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</si>
  <si>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</si>
  <si>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</si>
  <si>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</si>
  <si>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</si>
  <si>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</si>
  <si>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</si>
  <si>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</si>
  <si>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</si>
  <si>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</si>
  <si>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</si>
  <si>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</si>
  <si>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</si>
  <si>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</si>
  <si>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</si>
  <si>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</si>
  <si>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</si>
  <si>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</si>
  <si>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</si>
  <si>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</si>
  <si>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</si>
  <si>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</si>
  <si>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</si>
  <si>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</si>
  <si>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</si>
  <si>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</si>
  <si>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</si>
  <si>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</si>
  <si>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</si>
  <si>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</si>
  <si>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</si>
  <si>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</si>
  <si>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</si>
  <si>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</si>
  <si>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</si>
  <si>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</si>
  <si>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</si>
  <si>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</si>
  <si>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</si>
  <si>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</si>
  <si>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</si>
  <si>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</si>
  <si>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</si>
  <si>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</si>
  <si>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</si>
  <si>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</si>
  <si>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</si>
  <si>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</si>
  <si>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</si>
  <si>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</si>
  <si>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</si>
  <si>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</si>
  <si>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</si>
  <si>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</si>
  <si>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</si>
  <si>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</si>
  <si>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</si>
  <si>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</si>
  <si>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</si>
  <si>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</si>
  <si>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</si>
  <si>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</si>
  <si>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</si>
  <si>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</si>
  <si>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</si>
  <si>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</si>
  <si>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</si>
  <si>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</si>
  <si>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</si>
  <si>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</si>
  <si>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</si>
  <si>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</si>
  <si>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</si>
  <si>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</si>
  <si>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</si>
  <si>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</si>
  <si>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</si>
  <si>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</si>
  <si>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</si>
  <si>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</si>
  <si>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</si>
  <si>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</si>
  <si>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</si>
  <si>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</si>
  <si>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</si>
  <si>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</si>
  <si>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</si>
  <si>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</si>
  <si>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</si>
  <si>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</si>
  <si>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</si>
  <si>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</si>
  <si>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</si>
  <si>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</si>
  <si>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</si>
  <si>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</si>
  <si>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</si>
  <si>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</si>
  <si>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</si>
  <si>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</si>
  <si>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</si>
  <si>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</si>
  <si>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</si>
  <si>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</si>
  <si>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</si>
  <si>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</si>
  <si>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</si>
  <si>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</si>
  <si>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</si>
  <si>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</si>
  <si>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</si>
  <si>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</si>
  <si>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</si>
  <si>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</si>
  <si>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</si>
  <si>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</si>
  <si>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</si>
  <si>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</si>
  <si>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</si>
  <si>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</si>
  <si>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</si>
  <si>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</si>
  <si>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</si>
  <si>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</si>
  <si>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</si>
  <si>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</si>
  <si>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</si>
  <si>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</si>
  <si>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</si>
  <si>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</si>
  <si>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</si>
  <si>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</si>
  <si>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</si>
  <si>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</si>
  <si>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</si>
  <si>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</si>
  <si>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</si>
  <si>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</si>
  <si>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</si>
  <si>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</si>
  <si>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</si>
  <si>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</si>
  <si>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</si>
  <si>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</si>
  <si>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</si>
  <si>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</si>
  <si>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</si>
  <si>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</si>
  <si>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</si>
  <si>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</si>
  <si>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</si>
  <si>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</si>
  <si>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</si>
  <si>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</si>
  <si>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</si>
  <si>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</si>
  <si>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</si>
  <si>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</si>
  <si>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</si>
  <si>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</si>
  <si>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</si>
  <si>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</si>
  <si>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</si>
  <si>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</si>
  <si>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</si>
  <si>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</si>
  <si>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</si>
  <si>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</si>
  <si>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</si>
  <si>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</si>
  <si>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</si>
  <si>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</si>
  <si>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</si>
  <si>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</si>
  <si>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</si>
  <si>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</si>
  <si>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</si>
  <si>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</si>
  <si>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</si>
  <si>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</si>
  <si>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</si>
  <si>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</si>
  <si>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</si>
  <si>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</si>
  <si>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</si>
  <si>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</si>
  <si>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</si>
  <si>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</si>
  <si>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</si>
  <si>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</si>
  <si>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</si>
  <si>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</si>
  <si>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</si>
  <si>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</si>
  <si>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</si>
  <si>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</si>
  <si>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</si>
  <si>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</si>
  <si>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</si>
  <si>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</si>
  <si>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</si>
  <si>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</si>
  <si>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</si>
  <si>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</si>
  <si>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</si>
  <si>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</si>
  <si>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</si>
  <si>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</si>
  <si>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</si>
  <si>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</si>
  <si>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</si>
  <si>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</si>
  <si>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</si>
  <si>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</si>
  <si>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</si>
  <si>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</si>
  <si>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</si>
  <si>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</si>
  <si>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</si>
  <si>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</si>
  <si>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</si>
  <si>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</si>
  <si>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</si>
  <si>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</si>
  <si>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</si>
  <si>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</si>
  <si>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</si>
  <si>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</si>
  <si>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</si>
  <si>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</si>
  <si>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</si>
  <si>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</si>
  <si>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</si>
  <si>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</si>
  <si>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</si>
  <si>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</si>
  <si>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</si>
  <si>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</si>
  <si>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</si>
  <si>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</si>
  <si>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</si>
  <si>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</si>
  <si>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</si>
  <si>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</si>
  <si>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</si>
  <si>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</si>
  <si>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</si>
  <si>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</si>
  <si>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</si>
  <si>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</si>
  <si>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</si>
  <si>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</si>
  <si>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</si>
  <si>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</si>
  <si>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</si>
  <si>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</si>
  <si>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</si>
  <si>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</si>
  <si>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</si>
  <si>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</si>
  <si>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</si>
  <si>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</si>
  <si>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</si>
  <si>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</si>
  <si>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</si>
  <si>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</si>
  <si>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</si>
  <si>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</si>
  <si>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</si>
  <si>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</si>
  <si>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</si>
  <si>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</si>
  <si>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</si>
  <si>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</si>
  <si>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</si>
  <si>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</si>
  <si>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</si>
  <si>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</si>
  <si>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</si>
  <si>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</si>
  <si>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</si>
  <si>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</si>
  <si>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</si>
  <si>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</si>
  <si>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</si>
  <si>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</si>
  <si>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</si>
  <si>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</si>
  <si>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</si>
  <si>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</si>
  <si>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</si>
  <si>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</si>
  <si>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</si>
  <si>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</si>
  <si>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</si>
  <si>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</si>
  <si>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</si>
  <si>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</si>
  <si>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</si>
  <si>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</si>
  <si>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</si>
  <si>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</si>
  <si>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</si>
  <si>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</si>
  <si>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</si>
  <si>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</si>
  <si>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</si>
  <si>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</si>
  <si>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</si>
  <si>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</si>
  <si>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</si>
  <si>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</si>
  <si>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</si>
  <si>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</si>
  <si>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</si>
  <si>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</si>
  <si>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</si>
  <si>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</si>
  <si>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</si>
  <si>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</si>
  <si>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</si>
  <si>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</si>
  <si>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</si>
  <si>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</si>
  <si>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</si>
  <si>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</si>
  <si>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</si>
  <si>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</si>
  <si>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</si>
  <si>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</si>
  <si>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</si>
  <si>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</si>
  <si>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</si>
  <si>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</si>
  <si>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</si>
  <si>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</si>
  <si>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</si>
  <si>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</si>
  <si>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</si>
  <si>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</si>
  <si>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</si>
  <si>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</si>
  <si>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</si>
  <si>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</si>
  <si>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</si>
  <si>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</si>
  <si>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</si>
  <si>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</si>
  <si>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</si>
  <si>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</si>
  <si>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</si>
  <si>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</si>
  <si>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</si>
  <si>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</si>
  <si>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</si>
  <si>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</si>
  <si>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</si>
  <si>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</si>
  <si>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</si>
  <si>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</si>
  <si>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</si>
  <si>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</si>
  <si>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</si>
  <si>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</si>
  <si>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</si>
  <si>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</si>
  <si>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</si>
  <si>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</si>
  <si>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</si>
  <si>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</si>
  <si>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</si>
  <si>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</si>
  <si>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</si>
  <si>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</si>
  <si>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</si>
  <si>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</si>
  <si>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</si>
  <si>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</si>
  <si>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</si>
  <si>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</si>
  <si>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</si>
  <si>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</si>
  <si>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</si>
  <si>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</si>
  <si>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</si>
  <si>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</si>
  <si>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</si>
  <si>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</si>
  <si>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</si>
  <si>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</si>
  <si>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</si>
  <si>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</si>
  <si>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</si>
  <si>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</si>
  <si>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</si>
  <si>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</si>
  <si>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</si>
  <si>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</si>
  <si>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</si>
  <si>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</si>
  <si>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</si>
  <si>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</si>
  <si>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</si>
  <si>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</si>
  <si>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</si>
  <si>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</si>
  <si>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</si>
  <si>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</si>
  <si>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</si>
  <si>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</si>
  <si>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</si>
  <si>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</si>
  <si>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</si>
  <si>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</si>
  <si>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</si>
  <si>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</si>
  <si>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</si>
  <si>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</si>
  <si>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</si>
  <si>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</si>
  <si>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</si>
  <si>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</si>
  <si>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</si>
  <si>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</si>
  <si>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</si>
  <si>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</si>
  <si>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</si>
  <si>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</si>
  <si>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</si>
  <si>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</si>
  <si>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</si>
  <si>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</si>
  <si>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</si>
  <si>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</si>
  <si>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</si>
  <si>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</si>
  <si>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</si>
  <si>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</si>
  <si>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</si>
  <si>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</si>
  <si>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</si>
  <si>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</si>
  <si>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</si>
  <si>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</si>
  <si>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</si>
  <si>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</si>
  <si>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</si>
  <si>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</si>
  <si>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</si>
  <si>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</si>
  <si>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</si>
  <si>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</si>
  <si>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</si>
  <si>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</si>
  <si>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</si>
  <si>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</si>
  <si>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</si>
  <si>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</si>
  <si>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</si>
  <si>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</si>
  <si>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</si>
  <si>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</si>
  <si>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</si>
  <si>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</si>
  <si>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</si>
  <si>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</si>
  <si>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</si>
  <si>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</si>
  <si>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</si>
  <si>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</si>
  <si>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</si>
  <si>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</si>
  <si>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</si>
  <si>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</si>
  <si>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</si>
  <si>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</si>
  <si>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</si>
  <si>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</si>
  <si>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</si>
  <si>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</si>
  <si>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</si>
  <si>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</si>
  <si>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</si>
  <si>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</si>
  <si>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</si>
  <si>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</si>
  <si>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</si>
  <si>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</si>
  <si>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</si>
  <si>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</si>
  <si>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</si>
  <si>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</si>
  <si>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</si>
  <si>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</si>
  <si>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</si>
  <si>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</si>
  <si>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</si>
  <si>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</si>
  <si>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</si>
  <si>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</si>
  <si>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</si>
  <si>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</si>
  <si>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</si>
  <si>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</si>
  <si>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</si>
  <si>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</si>
  <si>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</si>
  <si>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</si>
  <si>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</si>
  <si>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</si>
  <si>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</si>
  <si>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</si>
  <si>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</si>
  <si>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</si>
  <si>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</si>
  <si>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</si>
  <si>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</si>
  <si>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</si>
  <si>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</si>
  <si>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</si>
  <si>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</si>
  <si>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</si>
  <si>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</si>
  <si>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</si>
  <si>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</si>
  <si>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</si>
  <si>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</si>
  <si>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</si>
  <si>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</si>
  <si>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</si>
  <si>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</si>
  <si>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</si>
  <si>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</si>
  <si>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</si>
  <si>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</si>
  <si>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</si>
  <si>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</si>
  <si>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</si>
  <si>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</si>
  <si>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</si>
  <si>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</si>
  <si>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</si>
  <si>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</si>
  <si>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</si>
  <si>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</si>
  <si>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</si>
  <si>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</si>
  <si>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</si>
  <si>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</si>
  <si>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</si>
  <si>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</si>
  <si>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</si>
  <si>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</si>
  <si>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</si>
  <si>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</si>
  <si>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</si>
  <si>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</si>
  <si>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</si>
  <si>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</si>
  <si>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</si>
  <si>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</si>
  <si>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</si>
  <si>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</si>
  <si>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</si>
  <si>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</si>
  <si>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</si>
  <si>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</si>
  <si>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</si>
  <si>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</si>
  <si>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</si>
  <si>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</si>
  <si>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</si>
  <si>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</si>
  <si>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</si>
  <si>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</si>
  <si>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</si>
  <si>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</si>
  <si>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</si>
  <si>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</si>
  <si>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</si>
  <si>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</si>
  <si>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</si>
  <si>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</si>
  <si>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</si>
  <si>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</si>
  <si>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</si>
  <si>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</si>
  <si>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</si>
  <si>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</si>
  <si>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</si>
  <si>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</si>
  <si>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</si>
  <si>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</si>
  <si>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</si>
  <si>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</si>
  <si>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</si>
  <si>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</si>
  <si>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</si>
  <si>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</si>
  <si>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</si>
  <si>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</si>
  <si>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</si>
  <si>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</si>
  <si>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</si>
  <si>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</si>
  <si>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</si>
  <si>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</si>
  <si>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</si>
  <si>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</si>
  <si>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</si>
  <si>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</si>
  <si>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</si>
  <si>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</si>
  <si>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</si>
  <si>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</si>
  <si>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</si>
  <si>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</si>
  <si>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</si>
  <si>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</si>
  <si>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</si>
  <si>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</si>
  <si>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</si>
  <si>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</si>
  <si>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</si>
  <si>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</si>
  <si>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</si>
  <si>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</si>
  <si>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</si>
  <si>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</si>
  <si>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</si>
  <si>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</si>
  <si>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</si>
  <si>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</si>
  <si>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</si>
  <si>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</si>
  <si>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</si>
  <si>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</si>
  <si>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</si>
  <si>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</si>
  <si>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</si>
  <si>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</si>
  <si>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</si>
  <si>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</si>
  <si>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</si>
  <si>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</si>
  <si>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</si>
  <si>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</si>
  <si>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</si>
  <si>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</si>
  <si>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</si>
  <si>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</si>
  <si>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</si>
  <si>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</si>
  <si>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</si>
  <si>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</si>
  <si>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</si>
  <si>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</si>
  <si>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</si>
  <si>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</si>
  <si>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</si>
  <si>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</si>
  <si>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</si>
  <si>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</si>
  <si>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</si>
  <si>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</si>
  <si>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</si>
  <si>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</si>
  <si>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</si>
  <si>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</si>
  <si>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</si>
  <si>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</si>
  <si>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</si>
  <si>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</si>
  <si>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</si>
  <si>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</si>
  <si>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</si>
  <si>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</si>
  <si>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</si>
  <si>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</si>
  <si>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</si>
  <si>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</si>
  <si>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</si>
  <si>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</si>
  <si>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</si>
  <si>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</si>
  <si>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</si>
  <si>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</si>
  <si>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</si>
  <si>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</si>
  <si>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</si>
  <si>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</si>
  <si>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</si>
  <si>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</si>
  <si>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</si>
  <si>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</si>
  <si>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</si>
  <si>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</si>
  <si>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</si>
  <si>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</si>
  <si>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</si>
  <si>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</si>
  <si>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</si>
  <si>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</si>
  <si>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</si>
  <si>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</si>
  <si>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</si>
  <si>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</si>
  <si>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</si>
  <si>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</si>
  <si>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</si>
  <si>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</si>
  <si>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</si>
  <si>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</si>
  <si>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</si>
  <si>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</si>
  <si>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</si>
  <si>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</si>
  <si>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</si>
  <si>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</si>
  <si>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</si>
  <si>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</si>
  <si>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</si>
  <si>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</si>
  <si>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</si>
  <si>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</si>
  <si>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</si>
  <si>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</si>
  <si>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</si>
  <si>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</si>
  <si>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</si>
  <si>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</si>
  <si>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</si>
  <si>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</si>
  <si>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</si>
  <si>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</si>
  <si>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</si>
  <si>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</si>
  <si>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</si>
  <si>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</si>
  <si>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</si>
  <si>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</si>
  <si>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</si>
  <si>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</si>
  <si>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</si>
  <si>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</si>
  <si>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</si>
  <si>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</si>
  <si>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</si>
  <si>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</si>
  <si>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</si>
  <si>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</si>
  <si>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</si>
  <si>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</si>
  <si>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</si>
  <si>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</si>
  <si>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</si>
  <si>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</si>
  <si>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</si>
  <si>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</si>
  <si>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</si>
  <si>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</si>
  <si>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</si>
  <si>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</si>
  <si>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</si>
  <si>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</si>
  <si>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</si>
  <si>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</si>
  <si>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</si>
  <si>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</si>
  <si>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</si>
  <si>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</si>
  <si>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</si>
  <si>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</si>
  <si>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</si>
  <si>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</si>
  <si>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</si>
  <si>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</si>
  <si>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</si>
  <si>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</si>
  <si>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</si>
  <si>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</si>
  <si>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</si>
  <si>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</si>
  <si>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</si>
  <si>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</si>
  <si>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</si>
  <si>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</si>
  <si>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</si>
  <si>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</si>
  <si>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</si>
  <si>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</si>
  <si>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</si>
  <si>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</si>
  <si>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</si>
  <si>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</si>
  <si>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</si>
  <si>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</si>
  <si>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</si>
  <si>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</si>
  <si>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</si>
  <si>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</si>
  <si>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</si>
  <si>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</si>
  <si>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</si>
  <si>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</si>
  <si>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</si>
  <si>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</si>
  <si>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</si>
  <si>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</si>
  <si>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</si>
  <si>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</si>
  <si>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</si>
  <si>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</si>
  <si>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</si>
  <si>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</si>
  <si>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</si>
  <si>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</si>
  <si>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</si>
  <si>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</si>
  <si>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</si>
  <si>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</si>
  <si>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</si>
  <si>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</si>
  <si>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</si>
  <si>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</si>
  <si>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</si>
  <si>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</si>
  <si>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</si>
  <si>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</si>
  <si>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</si>
  <si>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</si>
  <si>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</si>
  <si>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</si>
  <si>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</si>
  <si>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</si>
  <si>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</si>
  <si>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</si>
  <si>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</si>
  <si>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</si>
  <si>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</si>
  <si>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</si>
  <si>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</si>
  <si>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</si>
  <si>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</si>
  <si>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</si>
  <si>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</si>
  <si>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</si>
  <si>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</si>
  <si>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</si>
  <si>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</si>
  <si>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</si>
  <si>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</si>
  <si>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</si>
  <si>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</si>
  <si>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</si>
  <si>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</si>
  <si>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</si>
  <si>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</si>
  <si>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</si>
  <si>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</si>
  <si>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</si>
  <si>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</si>
  <si>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</si>
  <si>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</si>
  <si>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</si>
  <si>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</si>
  <si>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</si>
  <si>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</si>
  <si>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</si>
  <si>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</si>
  <si>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</si>
  <si>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</si>
  <si>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</si>
  <si>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</si>
  <si>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</si>
  <si>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</si>
  <si>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</si>
  <si>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</si>
  <si>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</si>
  <si>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</si>
  <si>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</si>
  <si>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</si>
  <si>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</si>
  <si>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</si>
  <si>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</si>
  <si>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</si>
  <si>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</si>
  <si>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</si>
  <si>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</si>
  <si>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</si>
  <si>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</si>
  <si>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</si>
  <si>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</si>
  <si>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</si>
  <si>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</si>
  <si>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</si>
  <si>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</si>
  <si>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</si>
  <si>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</si>
  <si>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</si>
  <si>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</si>
  <si>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</si>
  <si>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</si>
  <si>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</si>
  <si>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</si>
  <si>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</si>
  <si>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</si>
  <si>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</si>
  <si>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</si>
  <si>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</si>
  <si>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</si>
  <si>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</si>
  <si>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</si>
  <si>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</si>
  <si>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</si>
  <si>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</si>
  <si>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</si>
  <si>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</si>
  <si>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</si>
  <si>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</si>
  <si>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</si>
  <si>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</si>
  <si>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</si>
  <si>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</si>
  <si>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</si>
  <si>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</si>
  <si>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</si>
  <si>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</si>
  <si>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</si>
  <si>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</si>
  <si>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</si>
  <si>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</si>
  <si>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</si>
  <si>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</si>
  <si>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</si>
  <si>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</si>
  <si>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</si>
  <si>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</si>
  <si>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</si>
  <si>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</si>
  <si>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</si>
  <si>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</si>
  <si>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</si>
  <si>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</si>
  <si>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</si>
  <si>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</si>
  <si>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</si>
  <si>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</si>
  <si>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</si>
  <si>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</si>
  <si>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</si>
  <si>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</si>
  <si>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</si>
  <si>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</si>
  <si>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</si>
  <si>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</si>
  <si>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</si>
  <si>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</si>
  <si>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</si>
  <si>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</si>
  <si>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</si>
  <si>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</si>
  <si>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</si>
  <si>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</si>
  <si>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</si>
  <si>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</si>
  <si>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</si>
  <si>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</si>
  <si>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</si>
  <si>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</si>
  <si>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</si>
  <si>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</si>
  <si>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</si>
  <si>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</si>
  <si>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</si>
  <si>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</si>
  <si>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</si>
  <si>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</si>
  <si>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</si>
  <si>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</si>
  <si>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</si>
  <si>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</si>
  <si>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</si>
  <si>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</si>
  <si>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</si>
  <si>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</si>
  <si>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</si>
  <si>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</si>
  <si>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</si>
  <si>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</si>
  <si>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</si>
  <si>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</si>
  <si>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</si>
  <si>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</si>
  <si>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</si>
  <si>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</si>
  <si>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</si>
  <si>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</si>
  <si>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</si>
  <si>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</si>
  <si>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</si>
  <si>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</si>
  <si>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</si>
  <si>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</si>
  <si>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</si>
  <si>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</si>
  <si>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</si>
  <si>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</si>
  <si>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</si>
  <si>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</si>
  <si>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</si>
  <si>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</si>
  <si>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</si>
  <si>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</si>
  <si>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</si>
  <si>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</si>
  <si>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</si>
  <si>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</si>
  <si>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</si>
  <si>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</si>
  <si>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</si>
  <si>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</si>
  <si>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</si>
  <si>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</si>
  <si>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</si>
  <si>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</si>
  <si>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</si>
  <si>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</si>
  <si>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</si>
  <si>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</si>
  <si>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</si>
  <si>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</si>
  <si>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</si>
  <si>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</si>
  <si>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</si>
  <si>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</si>
  <si>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</si>
  <si>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</si>
  <si>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</si>
  <si>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</si>
  <si>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</si>
  <si>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</si>
  <si>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</si>
  <si>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</si>
  <si>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</si>
  <si>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</si>
  <si>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</si>
  <si>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</si>
  <si>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</si>
  <si>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</si>
  <si>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</si>
  <si>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</si>
  <si>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</si>
  <si>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</si>
  <si>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</si>
  <si>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</si>
  <si>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</si>
  <si>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</si>
  <si>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</si>
  <si>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</si>
  <si>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</si>
  <si>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</si>
  <si>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</si>
  <si>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</si>
  <si>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</si>
  <si>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</si>
  <si>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</si>
  <si>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</si>
  <si>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</si>
  <si>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</si>
  <si>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</si>
  <si>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</si>
  <si>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</si>
  <si>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</si>
  <si>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</si>
  <si>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</si>
  <si>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</si>
  <si>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</si>
  <si>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</si>
  <si>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</si>
  <si>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</si>
  <si>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</si>
  <si>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</si>
  <si>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</si>
  <si>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</si>
  <si>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</si>
  <si>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</si>
  <si>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</si>
  <si>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</si>
  <si>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</si>
  <si>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</si>
  <si>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</si>
  <si>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</si>
  <si>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</si>
  <si>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</si>
  <si>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</si>
  <si>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</si>
  <si>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</si>
  <si>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</si>
  <si>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</si>
  <si>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</si>
  <si>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</si>
  <si>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</si>
  <si>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</si>
  <si>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</si>
  <si>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</si>
  <si>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</si>
  <si>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</si>
  <si>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</si>
  <si>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</si>
  <si>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</si>
  <si>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</si>
  <si>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</si>
  <si>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</si>
  <si>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</si>
  <si>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</si>
  <si>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</si>
  <si>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</si>
  <si>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</si>
  <si>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</si>
  <si>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</si>
  <si>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</si>
  <si>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</si>
  <si>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</si>
  <si>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</si>
  <si>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</si>
  <si>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</si>
  <si>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</si>
  <si>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</si>
  <si>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</si>
  <si>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</si>
  <si>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</si>
  <si>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</si>
  <si>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</si>
  <si>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</si>
  <si>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</si>
  <si>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</si>
  <si>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</si>
  <si>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</si>
  <si>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</si>
  <si>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</si>
  <si>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</si>
  <si>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</si>
  <si>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</si>
  <si>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</si>
  <si>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</si>
  <si>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</si>
  <si>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</si>
  <si>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</si>
  <si>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</si>
  <si>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</si>
  <si>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</si>
  <si>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</si>
  <si>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</si>
  <si>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</si>
  <si>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</si>
  <si>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</si>
  <si>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</si>
  <si>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</si>
  <si>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</si>
  <si>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</si>
  <si>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</si>
  <si>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</si>
  <si>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</si>
  <si>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</si>
  <si>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</si>
  <si>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</si>
  <si>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</si>
  <si>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</si>
  <si>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</si>
  <si>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</si>
  <si>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</si>
  <si>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</si>
  <si>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</si>
  <si>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</si>
  <si>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</si>
  <si>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</si>
  <si>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</si>
  <si>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</si>
  <si>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</si>
  <si>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</si>
  <si>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</si>
  <si>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</si>
  <si>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</si>
  <si>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</si>
  <si>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</si>
  <si>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</si>
  <si>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</si>
  <si>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</si>
  <si>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</si>
  <si>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</si>
  <si>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</si>
  <si>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</si>
  <si>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</si>
  <si>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</si>
  <si>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</si>
  <si>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</si>
  <si>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</si>
  <si>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</si>
  <si>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</si>
  <si>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</si>
  <si>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</si>
  <si>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</si>
  <si>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</si>
  <si>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</si>
  <si>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</si>
  <si>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</si>
  <si>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</si>
  <si>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</si>
  <si>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</si>
  <si>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</si>
  <si>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</si>
  <si>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</si>
  <si>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</si>
  <si>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</si>
  <si>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</si>
  <si>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</si>
  <si>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</si>
  <si>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</si>
  <si>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</si>
  <si>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</si>
  <si>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</si>
  <si>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</si>
  <si>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</si>
  <si>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</si>
  <si>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</si>
  <si>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</si>
  <si>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</si>
  <si>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</si>
  <si>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</si>
  <si>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</si>
  <si>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</si>
  <si>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</si>
  <si>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</si>
  <si>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</si>
  <si>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</si>
  <si>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</si>
  <si>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</si>
  <si>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</si>
  <si>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</si>
  <si>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</si>
  <si>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</si>
  <si>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</si>
  <si>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</si>
  <si>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</si>
  <si>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</si>
  <si>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</si>
  <si>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</si>
  <si>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</si>
  <si>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</si>
  <si>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</si>
  <si>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</si>
  <si>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</si>
  <si>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</si>
  <si>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</si>
  <si>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</si>
  <si>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</si>
  <si>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</si>
  <si>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</si>
  <si>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</si>
  <si>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</si>
  <si>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</si>
  <si>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</si>
  <si>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</si>
  <si>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</si>
  <si>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</si>
  <si>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</si>
  <si>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</si>
  <si>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</si>
  <si>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</si>
  <si>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</si>
  <si>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</si>
  <si>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</si>
  <si>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</si>
  <si>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</si>
  <si>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</si>
  <si>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</si>
  <si>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</si>
  <si>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</si>
  <si>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</si>
  <si>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</si>
  <si>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</si>
  <si>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</si>
  <si>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</si>
  <si>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</si>
  <si>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</si>
  <si>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</si>
  <si>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</si>
  <si>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</si>
  <si>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</si>
  <si>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</si>
  <si>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</si>
  <si>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</si>
  <si>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</si>
  <si>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</si>
  <si>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</si>
  <si>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</si>
  <si>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</si>
  <si>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</si>
  <si>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</si>
  <si>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</si>
  <si>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</si>
  <si>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</si>
  <si>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</si>
  <si>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</si>
  <si>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</si>
  <si>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</si>
  <si>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</si>
  <si>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</si>
  <si>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</si>
  <si>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</si>
  <si>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</si>
  <si>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</si>
  <si>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</si>
  <si>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</si>
  <si>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</si>
  <si>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</si>
  <si>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</si>
  <si>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</si>
  <si>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</si>
  <si>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</si>
  <si>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</si>
  <si>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</si>
  <si>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</si>
  <si>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</si>
  <si>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</si>
  <si>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</si>
  <si>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</si>
  <si>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</si>
  <si>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</si>
  <si>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</si>
  <si>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</si>
  <si>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</si>
  <si>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</si>
  <si>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</si>
  <si>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</si>
  <si>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</si>
  <si>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</si>
  <si>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</si>
  <si>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</si>
  <si>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</si>
  <si>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</si>
  <si>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</si>
  <si>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</si>
  <si>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</si>
  <si>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</si>
  <si>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</si>
  <si>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</si>
  <si>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</si>
  <si>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</si>
  <si>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</si>
  <si>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</si>
  <si>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</si>
  <si>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</si>
  <si>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</si>
  <si>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</si>
  <si>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</si>
  <si>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</si>
  <si>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</si>
  <si>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</si>
  <si>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</si>
  <si>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</si>
  <si>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</si>
  <si>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</si>
  <si>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</si>
  <si>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</si>
  <si>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</si>
  <si>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</si>
  <si>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</si>
  <si>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</si>
  <si>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</si>
  <si>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</si>
  <si>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</si>
  <si>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</si>
  <si>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</si>
  <si>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</si>
  <si>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</si>
  <si>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</si>
  <si>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</si>
  <si>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</si>
  <si>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</si>
  <si>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</si>
  <si>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</si>
  <si>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</si>
  <si>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</si>
  <si>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</si>
  <si>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</si>
  <si>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</si>
  <si>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</si>
  <si>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</si>
  <si>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</si>
  <si>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</si>
  <si>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</si>
  <si>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</si>
  <si>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</si>
  <si>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</si>
  <si>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</si>
  <si>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</si>
  <si>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</si>
  <si>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</si>
  <si>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</si>
  <si>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</si>
  <si>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</si>
  <si>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</si>
  <si>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</si>
  <si>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</si>
  <si>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</si>
  <si>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</si>
  <si>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</si>
  <si>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</si>
  <si>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</si>
  <si>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</si>
  <si>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</si>
  <si>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</si>
  <si>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</si>
  <si>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</si>
  <si>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</si>
  <si>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</si>
  <si>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</si>
  <si>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</si>
  <si>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</si>
  <si>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</si>
  <si>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</si>
  <si>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</si>
  <si>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</si>
  <si>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</si>
  <si>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</si>
  <si>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</si>
  <si>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</si>
  <si>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</si>
  <si>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</si>
  <si>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</si>
  <si>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</si>
  <si>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</si>
  <si>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</si>
  <si>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</si>
  <si>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</si>
  <si>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</si>
  <si>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</si>
  <si>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</si>
  <si>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</si>
  <si>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</si>
  <si>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</si>
  <si>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</si>
  <si>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</si>
  <si>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</si>
  <si>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</si>
  <si>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</si>
  <si>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</si>
  <si>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</si>
  <si>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</si>
  <si>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</si>
  <si>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</si>
  <si>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</si>
  <si>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</si>
  <si>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</si>
  <si>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</si>
  <si>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</si>
  <si>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</si>
  <si>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</si>
  <si>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</si>
  <si>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</si>
  <si>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</si>
  <si>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</si>
  <si>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</si>
  <si>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</si>
  <si>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</si>
  <si>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</si>
  <si>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</si>
  <si>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</si>
  <si>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</si>
  <si>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</si>
  <si>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</si>
  <si>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</si>
  <si>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</si>
  <si>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</si>
  <si>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</si>
  <si>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</si>
  <si>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</si>
  <si>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</si>
  <si>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</si>
  <si>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</si>
  <si>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</si>
  <si>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</si>
  <si>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</si>
  <si>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</si>
  <si>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</si>
  <si>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</si>
  <si>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</si>
  <si>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</si>
  <si>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</si>
  <si>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</si>
  <si>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</si>
  <si>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</si>
  <si>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</si>
  <si>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</si>
  <si>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</si>
  <si>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</si>
  <si>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</si>
  <si>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</si>
  <si>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</si>
  <si>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</si>
  <si>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</si>
  <si>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</si>
  <si>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</si>
  <si>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</si>
  <si>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</si>
  <si>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</si>
  <si>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</si>
  <si>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</si>
  <si>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</si>
  <si>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</si>
  <si>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</si>
  <si>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</si>
  <si>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</si>
  <si>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</si>
  <si>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</si>
  <si>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</si>
  <si>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</si>
  <si>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</si>
  <si>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</si>
  <si>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</si>
  <si>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</si>
  <si>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</si>
  <si>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</si>
  <si>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</si>
  <si>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</si>
  <si>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</si>
  <si>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</si>
  <si>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</si>
  <si>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</si>
  <si>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</si>
  <si>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</si>
  <si>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</si>
  <si>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</si>
  <si>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</si>
  <si>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</si>
  <si>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</si>
  <si>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</si>
  <si>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</si>
  <si>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</si>
  <si>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</si>
  <si>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</si>
  <si>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</si>
  <si>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</si>
  <si>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</si>
  <si>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</si>
  <si>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</si>
  <si>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</si>
  <si>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</si>
  <si>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</si>
  <si>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</si>
  <si>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</si>
  <si>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</si>
  <si>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</si>
  <si>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</si>
  <si>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</si>
  <si>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</si>
  <si>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</si>
  <si>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</si>
  <si>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</si>
  <si>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</si>
  <si>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</si>
  <si>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</si>
  <si>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</si>
  <si>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</si>
  <si>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</si>
  <si>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</si>
  <si>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</si>
  <si>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</si>
  <si>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</si>
  <si>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</si>
  <si>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</si>
  <si>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</si>
  <si>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</si>
  <si>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</si>
  <si>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</si>
  <si>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</si>
  <si>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</si>
  <si>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</si>
  <si>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</si>
  <si>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</si>
  <si>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</si>
  <si>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</si>
  <si>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</si>
  <si>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</si>
  <si>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</si>
  <si>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</si>
  <si>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</si>
  <si>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</si>
  <si>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</si>
  <si>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</si>
  <si>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</si>
  <si>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</si>
  <si>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</si>
  <si>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</si>
  <si>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</si>
  <si>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</si>
  <si>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</si>
  <si>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</si>
  <si>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</si>
  <si>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</si>
  <si>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</si>
  <si>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</si>
  <si>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</si>
  <si>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</si>
  <si>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</si>
  <si>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</si>
  <si>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</si>
  <si>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</si>
  <si>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</si>
  <si>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</si>
  <si>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</si>
  <si>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</si>
  <si>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</si>
  <si>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</si>
  <si>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</si>
  <si>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</si>
  <si>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</si>
  <si>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</si>
  <si>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</si>
  <si>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</si>
  <si>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</si>
  <si>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</si>
  <si>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</si>
  <si>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</si>
  <si>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</si>
  <si>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</si>
  <si>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</si>
  <si>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</si>
  <si>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</si>
  <si>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</si>
  <si>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</si>
  <si>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</si>
  <si>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</si>
  <si>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</si>
  <si>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</si>
  <si>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</si>
  <si>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</si>
  <si>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</si>
  <si>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</si>
  <si>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</si>
  <si>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</si>
  <si>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</si>
  <si>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</si>
  <si>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</si>
  <si>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</si>
  <si>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</si>
  <si>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</si>
  <si>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</si>
  <si>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</si>
  <si>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</si>
  <si>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</si>
  <si>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</si>
  <si>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</si>
  <si>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</si>
  <si>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</si>
  <si>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</si>
  <si>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</si>
  <si>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</si>
  <si>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</si>
  <si>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</si>
  <si>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</si>
  <si>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</si>
  <si>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</si>
  <si>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</si>
  <si>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</si>
  <si>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</si>
  <si>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</si>
  <si>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</si>
  <si>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</si>
  <si>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</si>
  <si>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</si>
  <si>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</si>
  <si>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</si>
  <si>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</si>
  <si>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</si>
  <si>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</si>
  <si>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</si>
  <si>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</si>
  <si>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</si>
  <si>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</si>
  <si>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</si>
  <si>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</si>
  <si>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</si>
  <si>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</si>
  <si>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</si>
  <si>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</si>
  <si>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</si>
  <si>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</si>
  <si>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</si>
  <si>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</si>
  <si>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</si>
  <si>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</si>
  <si>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</si>
  <si>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</si>
  <si>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</si>
  <si>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</si>
  <si>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</si>
  <si>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</si>
  <si>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</si>
  <si>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</si>
  <si>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</si>
  <si>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</si>
  <si>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</si>
  <si>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</si>
  <si>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</si>
  <si>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</si>
  <si>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</si>
  <si>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</si>
  <si>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</si>
  <si>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</si>
  <si>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</si>
  <si>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</si>
  <si>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</si>
  <si>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</si>
  <si>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</si>
  <si>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</si>
  <si>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</si>
  <si>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</si>
  <si>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</si>
  <si>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</si>
  <si>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</si>
  <si>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</si>
  <si>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</si>
  <si>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</si>
  <si>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</si>
  <si>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</si>
  <si>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</si>
  <si>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</si>
  <si>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</si>
  <si>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</si>
  <si>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</si>
  <si>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</si>
  <si>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</si>
  <si>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</si>
  <si>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</si>
  <si>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</si>
  <si>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</si>
  <si>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</si>
  <si>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</si>
  <si>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</si>
  <si>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</si>
  <si>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</si>
  <si>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</si>
  <si>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</si>
  <si>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</si>
  <si>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</si>
  <si>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</si>
  <si>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</si>
  <si>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</si>
  <si>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</si>
  <si>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</si>
  <si>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</si>
  <si>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</si>
  <si>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</si>
  <si>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</si>
  <si>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</si>
  <si>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</si>
  <si>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</si>
  <si>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</si>
  <si>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</si>
  <si>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</si>
  <si>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</si>
  <si>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</si>
  <si>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</si>
  <si>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</si>
  <si>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</si>
  <si>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</si>
  <si>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</si>
  <si>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</si>
  <si>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</si>
  <si>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</si>
  <si>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</si>
  <si>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</si>
  <si>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</si>
  <si>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</si>
  <si>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</si>
  <si>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</si>
  <si>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</si>
  <si>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</si>
  <si>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</si>
  <si>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</si>
  <si>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</si>
  <si>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</si>
  <si>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</si>
  <si>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</si>
  <si>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</si>
  <si>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</si>
  <si>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</si>
  <si>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</si>
  <si>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</si>
  <si>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</si>
  <si>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</si>
  <si>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</si>
  <si>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</si>
  <si>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</si>
  <si>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</si>
  <si>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</si>
  <si>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</si>
  <si>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</si>
  <si>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</si>
  <si>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</si>
  <si>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</si>
  <si>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</si>
  <si>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</si>
  <si>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</si>
  <si>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</si>
  <si>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</si>
  <si>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</si>
  <si>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</si>
  <si>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</si>
  <si>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</si>
  <si>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</si>
  <si>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</si>
  <si>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</si>
  <si>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</si>
  <si>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</si>
  <si>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</si>
  <si>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</si>
  <si>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</si>
  <si>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</si>
  <si>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</si>
  <si>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</si>
  <si>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</si>
  <si>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</si>
  <si>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</si>
  <si>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</si>
  <si>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</si>
  <si>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</si>
  <si>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</si>
  <si>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</si>
  <si>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</si>
  <si>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</si>
  <si>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</si>
  <si>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</si>
  <si>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</si>
  <si>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</si>
  <si>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</si>
  <si>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</si>
  <si>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</si>
  <si>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</si>
  <si>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</si>
  <si>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</si>
  <si>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</si>
  <si>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</si>
  <si>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</si>
  <si>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</si>
  <si>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</si>
  <si>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</si>
  <si>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</si>
  <si>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</si>
  <si>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</si>
  <si>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</si>
  <si>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</si>
  <si>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</si>
  <si>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</si>
  <si>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</si>
  <si>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</si>
  <si>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</si>
  <si>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</si>
  <si>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</si>
  <si>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</si>
  <si>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</si>
  <si>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</si>
  <si>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</si>
  <si>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</si>
  <si>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</si>
  <si>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</si>
  <si>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</si>
  <si>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</si>
  <si>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</si>
  <si>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</si>
  <si>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</si>
  <si>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</si>
  <si>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</si>
  <si>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</si>
  <si>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</si>
  <si>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</si>
  <si>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</si>
  <si>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</si>
  <si>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</si>
  <si>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</si>
  <si>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</si>
  <si>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</si>
  <si>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</si>
  <si>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</si>
  <si>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</si>
  <si>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</si>
  <si>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</si>
  <si>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</si>
  <si>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</si>
  <si>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</si>
  <si>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</si>
  <si>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</si>
  <si>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</si>
  <si>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</si>
  <si>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</si>
  <si>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</si>
  <si>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</si>
  <si>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</si>
  <si>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</si>
  <si>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</si>
  <si>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</si>
  <si>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</si>
  <si>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</si>
  <si>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</si>
  <si>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</si>
  <si>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</si>
  <si>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</si>
  <si>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</si>
  <si>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</si>
  <si>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</si>
  <si>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</si>
  <si>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</si>
  <si>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</si>
  <si>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</si>
  <si>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</si>
  <si>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</si>
  <si>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</si>
  <si>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</si>
  <si>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</si>
  <si>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</si>
  <si>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</si>
  <si>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</si>
  <si>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</si>
  <si>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</si>
  <si>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</si>
  <si>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</si>
  <si>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</si>
  <si>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</si>
  <si>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</si>
  <si>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</si>
  <si>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</si>
  <si>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</si>
  <si>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</si>
  <si>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</si>
  <si>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</si>
  <si>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</si>
  <si>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</si>
  <si>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</si>
  <si>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</si>
  <si>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</si>
  <si>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</si>
  <si>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</si>
  <si>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</si>
  <si>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</si>
  <si>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</si>
  <si>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</si>
  <si>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</si>
  <si>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</si>
  <si>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</si>
  <si>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</si>
  <si>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</si>
  <si>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</si>
  <si>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</si>
  <si>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</si>
  <si>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</si>
  <si>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</si>
  <si>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</si>
  <si>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</si>
  <si>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</si>
  <si>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</si>
  <si>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</si>
  <si>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</si>
  <si>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</si>
  <si>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</si>
  <si>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</si>
  <si>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</si>
  <si>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</si>
  <si>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</si>
  <si>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</si>
  <si>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</si>
  <si>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</si>
  <si>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</si>
  <si>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</si>
  <si>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</si>
  <si>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</si>
  <si>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</si>
  <si>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</si>
  <si>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</si>
  <si>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</si>
  <si>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</si>
  <si>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</si>
  <si>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</si>
  <si>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</si>
  <si>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</si>
  <si>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</si>
  <si>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</si>
  <si>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</si>
  <si>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</si>
  <si>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</si>
  <si>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</si>
  <si>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</si>
  <si>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</si>
  <si>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</si>
  <si>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</si>
  <si>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</si>
  <si>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</si>
  <si>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</si>
  <si>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</si>
  <si>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</si>
  <si>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</si>
  <si>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</si>
  <si>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</si>
  <si>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</si>
  <si>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</si>
  <si>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</si>
  <si>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</si>
  <si>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</si>
  <si>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</si>
  <si>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</si>
  <si>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</si>
  <si>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</si>
  <si>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</si>
  <si>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</si>
  <si>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</si>
  <si>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</si>
  <si>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</si>
  <si>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</si>
  <si>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</si>
  <si>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</si>
  <si>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</si>
  <si>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</si>
  <si>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</si>
  <si>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</si>
  <si>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</si>
  <si>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</si>
  <si>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</si>
  <si>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</si>
  <si>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</si>
  <si>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</si>
  <si>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</si>
  <si>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</si>
  <si>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</si>
  <si>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</si>
  <si>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</si>
  <si>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</si>
  <si>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</si>
  <si>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</si>
  <si>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</si>
  <si>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</si>
  <si>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</si>
  <si>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</si>
  <si>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</si>
  <si>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</si>
  <si>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</si>
  <si>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</si>
  <si>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</si>
  <si>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</si>
  <si>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</si>
  <si>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</si>
  <si>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</si>
  <si>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</si>
  <si>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</si>
  <si>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</si>
  <si>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</si>
  <si>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</si>
  <si>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</si>
  <si>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</si>
  <si>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</si>
  <si>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</si>
  <si>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</si>
  <si>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</si>
  <si>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</si>
  <si>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</si>
  <si>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</si>
  <si>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</si>
  <si>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</si>
  <si>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</si>
  <si>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</si>
  <si>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</si>
  <si>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</si>
  <si>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</si>
  <si>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</si>
  <si>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</si>
  <si>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</si>
  <si>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</si>
  <si>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</si>
  <si>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</si>
  <si>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</si>
  <si>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</si>
  <si>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</si>
  <si>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</si>
  <si>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</si>
  <si>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</si>
  <si>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</si>
  <si>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</si>
  <si>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</si>
  <si>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</si>
  <si>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</si>
  <si>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</si>
  <si>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</si>
  <si>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</si>
  <si>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</si>
  <si>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</si>
  <si>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</si>
  <si>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</si>
  <si>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</si>
  <si>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</si>
  <si>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</si>
  <si>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</si>
  <si>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</si>
  <si>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</si>
  <si>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</si>
  <si>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</si>
  <si>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</si>
  <si>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</si>
  <si>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</si>
  <si>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</si>
  <si>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</si>
  <si>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</si>
  <si>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</si>
  <si>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</si>
  <si>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</si>
  <si>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</si>
  <si>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</si>
  <si>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</si>
  <si>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</si>
  <si>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</si>
  <si>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</si>
  <si>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</si>
  <si>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</si>
  <si>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</si>
  <si>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</si>
  <si>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</si>
  <si>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</si>
  <si>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</si>
  <si>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</si>
  <si>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</si>
  <si>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</si>
  <si>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</si>
  <si>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</si>
  <si>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</si>
  <si>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</si>
  <si>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</si>
  <si>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</si>
  <si>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</si>
  <si>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</si>
  <si>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</si>
  <si>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</si>
  <si>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</si>
  <si>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</si>
  <si>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</si>
  <si>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</si>
  <si>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</si>
  <si>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</si>
  <si>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</si>
  <si>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</si>
  <si>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</si>
  <si>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</si>
  <si>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</si>
  <si>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</si>
  <si>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</si>
  <si>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</si>
  <si>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</si>
  <si>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</si>
  <si>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</si>
  <si>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</si>
  <si>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</si>
  <si>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</si>
  <si>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</si>
  <si>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</si>
  <si>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</si>
  <si>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</si>
  <si>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</si>
  <si>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</si>
  <si>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</si>
  <si>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</si>
  <si>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</si>
  <si>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</si>
  <si>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</si>
  <si>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</si>
  <si>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</si>
  <si>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</si>
  <si>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</si>
  <si>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</si>
  <si>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</si>
  <si>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</si>
  <si>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</si>
  <si>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</si>
  <si>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</si>
  <si>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</si>
  <si>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</si>
  <si>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</si>
  <si>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</si>
  <si>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</si>
  <si>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</si>
  <si>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</si>
  <si>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</si>
  <si>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</si>
  <si>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</si>
  <si>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</si>
  <si>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</si>
  <si>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</si>
  <si>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</si>
  <si>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</si>
  <si>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</si>
  <si>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</si>
  <si>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</si>
  <si>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</si>
  <si>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</si>
  <si>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</si>
  <si>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</si>
  <si>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</si>
  <si>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</si>
  <si>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</si>
  <si>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</si>
  <si>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</si>
  <si>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</si>
  <si>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</si>
  <si>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</si>
  <si>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</si>
  <si>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</si>
  <si>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</si>
  <si>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</si>
  <si>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</si>
  <si>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</si>
  <si>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</si>
  <si>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</si>
  <si>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</si>
  <si>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</si>
  <si>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</si>
  <si>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</si>
  <si>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</si>
  <si>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</si>
  <si>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</si>
  <si>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</si>
  <si>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</si>
  <si>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</si>
  <si>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</si>
  <si>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</si>
  <si>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</si>
  <si>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</si>
  <si>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</si>
  <si>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</si>
  <si>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</si>
  <si>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</si>
  <si>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</si>
  <si>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</si>
  <si>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</si>
  <si>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</si>
  <si>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</si>
  <si>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</si>
  <si>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</si>
  <si>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</si>
  <si>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</si>
  <si>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</si>
  <si>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</si>
  <si>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</si>
  <si>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</si>
  <si>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</si>
  <si>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</si>
  <si>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</si>
  <si>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</si>
  <si>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</si>
  <si>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</si>
  <si>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</si>
  <si>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</si>
  <si>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</si>
  <si>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</si>
  <si>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</si>
  <si>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</si>
  <si>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</si>
  <si>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</si>
  <si>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</si>
  <si>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</si>
  <si>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</si>
  <si>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</si>
  <si>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</si>
  <si>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</si>
  <si>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</si>
  <si>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</si>
  <si>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</si>
  <si>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</si>
  <si>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</si>
  <si>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</si>
  <si>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</si>
  <si>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</si>
  <si>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</si>
  <si>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</si>
  <si>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</si>
  <si>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</si>
  <si>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</si>
  <si>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</si>
  <si>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</si>
  <si>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</si>
  <si>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</si>
  <si>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</si>
  <si>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</si>
  <si>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</si>
  <si>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</si>
  <si>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</si>
  <si>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</si>
  <si>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</si>
  <si>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</si>
  <si>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</si>
  <si>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</si>
  <si>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</si>
  <si>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</si>
  <si>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</si>
  <si>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</si>
  <si>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</si>
  <si>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</si>
  <si>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</si>
  <si>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</si>
  <si>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</si>
  <si>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</si>
  <si>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</si>
  <si>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</si>
  <si>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</si>
  <si>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</si>
  <si>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</si>
  <si>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</si>
  <si>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</si>
  <si>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</si>
  <si>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</si>
  <si>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</si>
  <si>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</si>
  <si>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</si>
  <si>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</si>
  <si>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</si>
  <si>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</si>
  <si>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</si>
  <si>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</si>
  <si>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</si>
  <si>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</si>
  <si>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</si>
  <si>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</si>
  <si>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</si>
  <si>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</si>
  <si>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</si>
  <si>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</si>
  <si>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</si>
  <si>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</si>
  <si>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</si>
  <si>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</si>
  <si>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</si>
  <si>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</si>
  <si>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</si>
  <si>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</si>
  <si>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</si>
  <si>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</si>
  <si>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</si>
  <si>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</si>
  <si>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</si>
  <si>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</si>
  <si>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</si>
  <si>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</si>
  <si>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</si>
  <si>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</si>
  <si>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</si>
  <si>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</si>
  <si>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</si>
  <si>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</si>
  <si>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</si>
  <si>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</si>
  <si>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</si>
  <si>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</si>
  <si>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</si>
  <si>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</si>
  <si>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</si>
  <si>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</si>
  <si>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</si>
  <si>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</si>
  <si>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</si>
  <si>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</si>
  <si>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</si>
  <si>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</si>
  <si>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</si>
  <si>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</si>
  <si>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</si>
  <si>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</si>
  <si>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</si>
  <si>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</si>
  <si>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</si>
  <si>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</si>
  <si>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</si>
  <si>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</si>
  <si>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</si>
  <si>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</si>
  <si>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</si>
  <si>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</si>
  <si>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</si>
  <si>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</si>
  <si>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</si>
  <si>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</si>
  <si>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</si>
  <si>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</si>
  <si>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</si>
  <si>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</si>
  <si>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</si>
  <si>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</si>
  <si>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</si>
  <si>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</si>
  <si>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</si>
  <si>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</si>
  <si>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</si>
  <si>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</si>
  <si>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</si>
  <si>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</si>
  <si>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</si>
  <si>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</si>
  <si>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</si>
  <si>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</si>
  <si>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</si>
  <si>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</si>
  <si>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</si>
  <si>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</si>
  <si>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</si>
  <si>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</si>
  <si>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</si>
  <si>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</si>
  <si>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</si>
  <si>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</si>
  <si>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</si>
  <si>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</si>
  <si>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</si>
  <si>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</si>
  <si>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</si>
  <si>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</si>
  <si>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</si>
  <si>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</si>
  <si>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</si>
  <si>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</si>
  <si>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</si>
  <si>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</si>
  <si>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</si>
  <si>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</si>
  <si>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</si>
  <si>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</si>
  <si>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</si>
  <si>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</si>
  <si>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</si>
  <si>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</si>
  <si>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</si>
  <si>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</si>
  <si>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</si>
  <si>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</si>
  <si>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</si>
  <si>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</si>
  <si>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</si>
  <si>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</si>
  <si>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</si>
  <si>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</si>
  <si>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</si>
  <si>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</si>
  <si>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</si>
  <si>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</si>
  <si>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</si>
  <si>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</si>
  <si>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</si>
  <si>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</si>
  <si>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</si>
  <si>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</si>
  <si>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</si>
  <si>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</si>
  <si>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</si>
  <si>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</si>
  <si>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</si>
  <si>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</si>
  <si>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</si>
  <si>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</si>
  <si>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</si>
  <si>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</si>
  <si>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</si>
  <si>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</si>
  <si>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</si>
  <si>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</si>
  <si>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</si>
  <si>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</si>
  <si>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</si>
  <si>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</si>
  <si>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</si>
  <si>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</si>
  <si>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</si>
  <si>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</si>
  <si>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</si>
  <si>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</si>
  <si>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</si>
  <si>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</si>
  <si>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</si>
  <si>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</si>
  <si>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</si>
  <si>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</si>
  <si>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</si>
  <si>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</si>
  <si>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</si>
  <si>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</si>
  <si>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</si>
  <si>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</si>
  <si>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</si>
  <si>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</si>
  <si>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</si>
  <si>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</si>
  <si>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</si>
  <si>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</si>
  <si>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</si>
  <si>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</si>
  <si>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</si>
  <si>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</si>
  <si>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</si>
  <si>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</si>
  <si>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</si>
  <si>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</si>
  <si>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</si>
  <si>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</si>
  <si>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</si>
  <si>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</si>
  <si>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</si>
  <si>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</si>
  <si>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</si>
  <si>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</si>
  <si>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</si>
  <si>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</si>
  <si>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</si>
  <si>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</si>
  <si>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</si>
  <si>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</si>
  <si>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</si>
  <si>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</si>
  <si>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</si>
  <si>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</si>
  <si>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</si>
  <si>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</si>
  <si>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</si>
  <si>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</si>
  <si>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</si>
  <si>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</si>
  <si>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</si>
  <si>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</si>
  <si>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</si>
  <si>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</si>
  <si>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</si>
  <si>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</si>
  <si>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</si>
  <si>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</si>
  <si>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</si>
  <si>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</si>
  <si>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</si>
  <si>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</si>
  <si>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</si>
  <si>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</si>
  <si>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</si>
  <si>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</si>
  <si>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</si>
  <si>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</si>
  <si>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</si>
  <si>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</si>
  <si>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</si>
  <si>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</si>
  <si>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</si>
  <si>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</si>
  <si>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</si>
  <si>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</si>
  <si>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</si>
  <si>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</si>
  <si>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</si>
  <si>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</si>
  <si>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</si>
  <si>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</si>
  <si>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</si>
  <si>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</si>
  <si>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</si>
  <si>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</si>
  <si>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</si>
  <si>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</si>
  <si>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</si>
  <si>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</si>
  <si>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</si>
  <si>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</si>
  <si>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</si>
  <si>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</si>
  <si>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</si>
  <si>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</si>
  <si>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</si>
  <si>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</si>
  <si>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</si>
  <si>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</si>
  <si>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</si>
  <si>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</si>
  <si>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</si>
  <si>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</si>
  <si>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</si>
  <si>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</si>
  <si>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</si>
  <si>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</si>
  <si>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</si>
  <si>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</si>
  <si>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</si>
  <si>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</si>
  <si>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</si>
  <si>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</si>
  <si>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</si>
  <si>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</si>
  <si>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</si>
  <si>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</si>
  <si>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</si>
  <si>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</si>
  <si>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</si>
  <si>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</si>
  <si>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</si>
  <si>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</si>
  <si>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</si>
  <si>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</si>
  <si>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</si>
  <si>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</si>
  <si>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</si>
  <si>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</si>
  <si>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</si>
  <si>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</si>
  <si>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</si>
  <si>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</si>
  <si>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</si>
  <si>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</si>
  <si>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</si>
  <si>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</si>
  <si>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</si>
  <si>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</si>
  <si>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</si>
  <si>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</si>
  <si>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</si>
  <si>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</si>
  <si>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</si>
  <si>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</si>
  <si>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</si>
  <si>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</si>
  <si>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</si>
  <si>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</si>
  <si>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</si>
  <si>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</si>
  <si>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</si>
  <si>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</si>
  <si>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</si>
  <si>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</si>
  <si>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</si>
  <si>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</si>
  <si>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</si>
  <si>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</si>
  <si>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</si>
  <si>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</si>
  <si>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</si>
  <si>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</si>
  <si>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</si>
  <si>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</si>
  <si>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</si>
  <si>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</si>
  <si>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</si>
  <si>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</si>
  <si>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</si>
  <si>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</si>
  <si>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</si>
  <si>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</si>
  <si>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</si>
  <si>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</si>
  <si>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</si>
  <si>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</si>
  <si>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</si>
  <si>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</si>
  <si>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</si>
  <si>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</si>
  <si>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</si>
  <si>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</si>
  <si>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</si>
  <si>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</si>
  <si>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</si>
  <si>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</si>
  <si>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</si>
  <si>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</si>
  <si>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</si>
  <si>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</si>
  <si>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</si>
  <si>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</si>
  <si>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</si>
  <si>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</si>
  <si>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</si>
  <si>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</si>
  <si>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</si>
  <si>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</si>
  <si>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</si>
  <si>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</si>
  <si>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</si>
  <si>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</si>
  <si>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</si>
  <si>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</si>
  <si>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</si>
  <si>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</si>
  <si>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</si>
  <si>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</si>
  <si>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</si>
  <si>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</si>
  <si>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</si>
  <si>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</si>
  <si>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</si>
  <si>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</si>
  <si>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</si>
  <si>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</si>
  <si>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</si>
  <si>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</si>
  <si>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</si>
  <si>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</si>
  <si>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</si>
  <si>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</si>
  <si>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</si>
  <si>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</si>
  <si>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</si>
  <si>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</si>
  <si>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</si>
  <si>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</si>
  <si>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</si>
  <si>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</si>
  <si>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</si>
  <si>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</si>
  <si>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</si>
  <si>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</si>
  <si>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</si>
  <si>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</si>
  <si>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</si>
  <si>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</si>
  <si>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</si>
  <si>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</si>
  <si>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</si>
  <si>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</si>
  <si>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</si>
  <si>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</si>
  <si>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</si>
  <si>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</si>
  <si>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</si>
  <si>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</si>
  <si>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</si>
  <si>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</si>
  <si>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</si>
  <si>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</si>
  <si>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</si>
  <si>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</si>
  <si>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</si>
  <si>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</si>
  <si>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</si>
  <si>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</si>
  <si>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</si>
  <si>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</si>
  <si>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</si>
  <si>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</si>
  <si>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</si>
  <si>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</si>
  <si>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</si>
  <si>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</si>
  <si>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</si>
  <si>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</si>
  <si>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</si>
  <si>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</si>
  <si>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</si>
  <si>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</si>
  <si>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</si>
  <si>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</si>
  <si>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</si>
  <si>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</si>
  <si>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</si>
  <si>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</si>
  <si>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</si>
  <si>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</si>
  <si>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</si>
  <si>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</si>
  <si>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</si>
  <si>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</si>
  <si>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</si>
  <si>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</si>
  <si>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</si>
  <si>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</si>
  <si>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</si>
  <si>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</si>
  <si>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</si>
  <si>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</si>
  <si>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</si>
  <si>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</si>
  <si>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</si>
  <si>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</si>
  <si>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</si>
  <si>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</si>
  <si>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</si>
  <si>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</si>
  <si>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</si>
  <si>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</si>
  <si>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</si>
  <si>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</si>
  <si>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</si>
  <si>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</si>
  <si>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</si>
  <si>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</si>
  <si>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</si>
  <si>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</si>
  <si>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</si>
  <si>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</si>
  <si>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</si>
  <si>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</si>
  <si>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</si>
  <si>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</si>
  <si>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</si>
  <si>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</si>
  <si>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</si>
  <si>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</si>
  <si>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</si>
  <si>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</si>
  <si>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</si>
  <si>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</si>
  <si>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</si>
  <si>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</si>
  <si>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</si>
  <si>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</si>
  <si>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</si>
  <si>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</si>
  <si>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</si>
  <si>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</si>
  <si>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</si>
  <si>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</si>
  <si>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</si>
  <si>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</si>
  <si>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</si>
  <si>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</si>
  <si>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</si>
  <si>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</si>
  <si>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</si>
  <si>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</si>
  <si>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</si>
  <si>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</si>
  <si>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</si>
  <si>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</si>
  <si>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</si>
  <si>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</si>
  <si>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</si>
  <si>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</si>
  <si>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</si>
  <si>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</si>
  <si>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</si>
  <si>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</si>
  <si>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</si>
  <si>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</si>
  <si>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</si>
  <si>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</si>
  <si>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</si>
  <si>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</si>
  <si>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</si>
  <si>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</si>
  <si>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</si>
  <si>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</si>
  <si>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</si>
  <si>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</si>
  <si>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</si>
  <si>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</si>
  <si>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</si>
  <si>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</si>
  <si>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</si>
  <si>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</si>
  <si>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</si>
  <si>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</si>
  <si>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</si>
  <si>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</si>
  <si>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</si>
  <si>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</si>
  <si>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</si>
  <si>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</si>
  <si>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</si>
  <si>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</si>
  <si>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</si>
  <si>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</si>
  <si>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</si>
  <si>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</si>
  <si>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</si>
  <si>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</si>
  <si>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</si>
  <si>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</si>
  <si>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</si>
  <si>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</si>
  <si>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</si>
  <si>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</si>
  <si>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</si>
  <si>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</si>
  <si>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</si>
  <si>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</si>
  <si>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</si>
  <si>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</si>
  <si>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</si>
  <si>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</si>
  <si>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</si>
  <si>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</si>
  <si>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</si>
  <si>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</si>
  <si>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</si>
  <si>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</si>
  <si>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</si>
  <si>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</si>
  <si>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</si>
  <si>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</si>
  <si>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</si>
  <si>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</si>
  <si>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</si>
  <si>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</si>
  <si>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</si>
  <si>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</si>
  <si>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</si>
  <si>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</si>
  <si>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</si>
  <si>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</si>
  <si>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</si>
  <si>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</si>
  <si>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</si>
  <si>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</si>
  <si>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</si>
  <si>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</si>
  <si>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</si>
  <si>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</si>
  <si>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</si>
  <si>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</si>
  <si>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</si>
  <si>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</si>
  <si>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</si>
  <si>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</si>
  <si>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</si>
  <si>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</si>
  <si>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</si>
  <si>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</si>
  <si>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</si>
  <si>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</si>
  <si>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</si>
  <si>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</si>
  <si>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</si>
  <si>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</si>
  <si>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</si>
  <si>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</si>
  <si>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</si>
  <si>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</si>
  <si>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</si>
  <si>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</si>
  <si>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</si>
  <si>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</si>
  <si>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</si>
  <si>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</si>
  <si>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</si>
  <si>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</si>
  <si>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</si>
  <si>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</si>
  <si>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</si>
  <si>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</si>
  <si>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</si>
  <si>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</si>
  <si>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</si>
  <si>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</si>
  <si>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</si>
  <si>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</si>
  <si>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</si>
  <si>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</si>
  <si>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</si>
  <si>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</si>
  <si>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</si>
  <si>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</si>
  <si>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</si>
  <si>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</si>
  <si>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</si>
  <si>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</si>
  <si>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</si>
  <si>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</si>
  <si>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</si>
  <si>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</si>
  <si>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</si>
  <si>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</si>
  <si>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</si>
  <si>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</si>
  <si>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</si>
  <si>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</si>
  <si>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</si>
  <si>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</si>
  <si>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</si>
  <si>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</si>
  <si>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</si>
  <si>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</si>
  <si>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</si>
  <si>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</si>
  <si>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</si>
  <si>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</si>
  <si>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</si>
  <si>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</si>
  <si>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</si>
  <si>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</si>
  <si>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</si>
  <si>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</si>
  <si>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</si>
  <si>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</si>
  <si>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</si>
  <si>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</si>
  <si>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</si>
  <si>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</si>
  <si>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</si>
  <si>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</si>
  <si>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</si>
  <si>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</si>
  <si>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</si>
  <si>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</si>
  <si>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</si>
  <si>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</si>
  <si>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</si>
  <si>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</si>
  <si>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</si>
  <si>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</si>
  <si>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</si>
  <si>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</si>
  <si>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</si>
  <si>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</si>
  <si>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</si>
  <si>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</si>
  <si>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</si>
  <si>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</si>
  <si>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</si>
  <si>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</si>
  <si>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</si>
  <si>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</si>
  <si>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</si>
  <si>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</si>
  <si>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</si>
  <si>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</si>
  <si>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</si>
  <si>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</si>
  <si>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</si>
  <si>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</si>
  <si>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</si>
  <si>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</si>
  <si>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</si>
  <si>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</si>
  <si>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</si>
  <si>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</si>
  <si>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</si>
  <si>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</si>
  <si>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</si>
  <si>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</si>
  <si>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</si>
  <si>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</si>
  <si>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</si>
  <si>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</si>
  <si>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</si>
  <si>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</si>
  <si>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</si>
  <si>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</si>
  <si>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</si>
  <si>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</si>
  <si>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</si>
  <si>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</si>
  <si>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</si>
  <si>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</si>
  <si>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</si>
  <si>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</si>
  <si>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</si>
  <si>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</si>
  <si>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</si>
  <si>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</si>
  <si>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</si>
  <si>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</si>
  <si>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</si>
  <si>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</si>
  <si>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</si>
  <si>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</si>
  <si>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</si>
  <si>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</si>
  <si>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</si>
  <si>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</si>
  <si>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</si>
  <si>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</si>
  <si>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</si>
  <si>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</si>
  <si>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</si>
  <si>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</si>
  <si>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</si>
  <si>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</si>
  <si>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</si>
  <si>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</si>
  <si>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</si>
  <si>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</si>
  <si>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</si>
  <si>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</si>
  <si>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</si>
  <si>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</si>
  <si>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</si>
  <si>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</si>
  <si>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</si>
  <si>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</si>
  <si>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</si>
  <si>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</si>
  <si>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</si>
  <si>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</si>
  <si>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</si>
  <si>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</si>
  <si>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</si>
  <si>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</si>
  <si>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</si>
  <si>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</si>
  <si>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</si>
  <si>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</si>
  <si>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</si>
  <si>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</si>
  <si>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</si>
  <si>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</si>
  <si>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</si>
  <si>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</si>
  <si>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</si>
  <si>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</si>
  <si>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</si>
  <si>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</si>
  <si>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</si>
  <si>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</si>
  <si>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</si>
  <si>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</si>
  <si>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</si>
  <si>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</si>
  <si>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</si>
  <si>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</si>
  <si>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</si>
  <si>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</si>
  <si>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</si>
  <si>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</si>
  <si>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</si>
  <si>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</si>
  <si>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</si>
  <si>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</si>
  <si>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</si>
  <si>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</si>
  <si>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</si>
  <si>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</si>
  <si>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</si>
  <si>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</si>
  <si>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</si>
  <si>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</si>
  <si>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</si>
  <si>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</si>
  <si>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</si>
  <si>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</si>
  <si>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</si>
  <si>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</si>
  <si>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</si>
  <si>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</si>
  <si>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</si>
  <si>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</si>
  <si>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</si>
  <si>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</si>
  <si>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</si>
  <si>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</si>
  <si>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</si>
  <si>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</si>
  <si>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</si>
  <si>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</si>
  <si>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</si>
  <si>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</si>
  <si>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</si>
  <si>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</si>
  <si>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</si>
  <si>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</si>
  <si>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</si>
  <si>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</si>
  <si>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</si>
  <si>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</si>
  <si>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</si>
  <si>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</si>
  <si>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</si>
  <si>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</si>
  <si>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</si>
  <si>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</si>
  <si>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</si>
  <si>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</si>
  <si>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</si>
  <si>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</si>
  <si>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</si>
  <si>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</si>
  <si>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</si>
  <si>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</si>
  <si>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</si>
  <si>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</si>
  <si>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</si>
  <si>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</si>
  <si>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</si>
  <si>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</si>
  <si>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</si>
  <si>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</si>
  <si>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</si>
  <si>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</si>
  <si>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</si>
  <si>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</si>
  <si>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</si>
  <si>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</si>
  <si>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</si>
  <si>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</si>
  <si>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</si>
  <si>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</si>
  <si>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</si>
  <si>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</si>
  <si>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</si>
  <si>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</si>
  <si>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</si>
  <si>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</si>
  <si>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</si>
  <si>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</si>
  <si>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</si>
  <si>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</si>
  <si>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</si>
  <si>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</si>
  <si>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</si>
  <si>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</si>
  <si>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</si>
  <si>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</si>
  <si>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</si>
  <si>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</si>
  <si>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</si>
  <si>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</si>
  <si>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</si>
  <si>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</si>
  <si>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</si>
  <si>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</si>
  <si>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</si>
  <si>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</si>
  <si>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</si>
  <si>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</si>
  <si>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</si>
  <si>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</si>
  <si>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</si>
  <si>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</si>
  <si>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</si>
  <si>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</si>
  <si>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</si>
  <si>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</si>
  <si>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</si>
  <si>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</si>
  <si>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</si>
  <si>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</si>
  <si>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</si>
  <si>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</si>
  <si>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</si>
  <si>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</si>
  <si>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</si>
  <si>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</si>
  <si>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</si>
  <si>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</si>
  <si>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</si>
  <si>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</si>
  <si>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</si>
  <si>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</si>
  <si>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</si>
  <si>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</si>
  <si>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</si>
  <si>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</si>
  <si>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</si>
  <si>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</si>
  <si>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</si>
  <si>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</si>
  <si>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</si>
  <si>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</si>
  <si>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</si>
  <si>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</si>
  <si>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</si>
  <si>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</si>
  <si>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</si>
  <si>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</si>
  <si>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</si>
  <si>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</si>
  <si>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</si>
  <si>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</si>
  <si>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</si>
  <si>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</si>
  <si>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</si>
  <si>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</si>
  <si>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</si>
  <si>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</si>
  <si>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</si>
  <si>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</si>
  <si>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</si>
  <si>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</si>
  <si>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</si>
  <si>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</si>
  <si>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</si>
  <si>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</si>
  <si>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</si>
  <si>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</si>
  <si>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</si>
  <si>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</si>
  <si>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</si>
  <si>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</si>
  <si>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</si>
  <si>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</si>
  <si>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</si>
  <si>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</si>
  <si>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</si>
  <si>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</si>
  <si>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</si>
  <si>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</si>
  <si>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</si>
  <si>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</si>
  <si>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</si>
  <si>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</si>
  <si>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</si>
  <si>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</si>
  <si>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</si>
  <si>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</si>
  <si>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</si>
  <si>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</si>
  <si>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</si>
  <si>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</si>
  <si>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</si>
  <si>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</si>
  <si>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</si>
  <si>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</si>
  <si>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</si>
  <si>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</si>
  <si>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</si>
  <si>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</si>
  <si>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</si>
  <si>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</si>
  <si>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</si>
  <si>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</si>
  <si>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</si>
  <si>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</si>
  <si>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</si>
  <si>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</si>
  <si>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</si>
  <si>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</si>
  <si>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</si>
  <si>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</si>
  <si>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</si>
  <si>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</si>
  <si>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</si>
  <si>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</si>
  <si>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</si>
  <si>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</si>
  <si>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</si>
  <si>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</si>
  <si>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</si>
  <si>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</si>
  <si>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</si>
  <si>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</si>
  <si>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</si>
  <si>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</si>
  <si>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</si>
  <si>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</si>
  <si>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</si>
  <si>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</si>
  <si>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</si>
  <si>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</si>
  <si>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</si>
  <si>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</si>
  <si>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</si>
  <si>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</si>
  <si>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</si>
  <si>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</si>
  <si>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</si>
  <si>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</si>
  <si>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</si>
  <si>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</si>
  <si>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</si>
  <si>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</si>
  <si>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</si>
  <si>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</si>
  <si>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</si>
  <si>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</si>
  <si>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</si>
  <si>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</si>
  <si>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</si>
  <si>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</si>
  <si>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</si>
  <si>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</si>
  <si>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</si>
  <si>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</si>
  <si>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</si>
  <si>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</si>
  <si>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</si>
  <si>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</si>
  <si>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</si>
  <si>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</si>
  <si>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</si>
  <si>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</si>
  <si>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</si>
  <si>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</si>
  <si>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</si>
  <si>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</si>
  <si>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</si>
  <si>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</si>
  <si>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</si>
  <si>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</si>
  <si>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</si>
  <si>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</si>
  <si>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</si>
  <si>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</si>
  <si>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</si>
  <si>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</si>
  <si>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</si>
  <si>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</si>
  <si>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</si>
  <si>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</si>
  <si>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</si>
  <si>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</si>
  <si>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</si>
  <si>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</si>
  <si>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</si>
  <si>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</si>
  <si>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</si>
  <si>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</si>
  <si>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</si>
  <si>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</si>
  <si>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</si>
  <si>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</si>
  <si>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</si>
  <si>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</si>
  <si>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</si>
  <si>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</si>
  <si>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</si>
  <si>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</si>
  <si>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</si>
  <si>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</si>
  <si>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</si>
  <si>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</si>
  <si>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</si>
  <si>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</si>
  <si>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</si>
  <si>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</si>
  <si>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</si>
  <si>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</si>
  <si>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</si>
  <si>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</si>
  <si>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</si>
  <si>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</si>
  <si>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</si>
  <si>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</si>
  <si>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</si>
  <si>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</si>
  <si>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</si>
  <si>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</si>
  <si>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</si>
  <si>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</si>
  <si>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</si>
  <si>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</si>
  <si>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</si>
  <si>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</si>
  <si>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</si>
  <si>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</si>
  <si>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</si>
  <si>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</si>
  <si>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</si>
  <si>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</si>
  <si>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</si>
  <si>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</si>
  <si>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</si>
  <si>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</si>
  <si>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</si>
  <si>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</si>
  <si>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</si>
  <si>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</si>
  <si>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</si>
  <si>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</si>
  <si>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</si>
  <si>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</si>
  <si>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</si>
  <si>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</si>
  <si>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</si>
  <si>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</si>
  <si>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</si>
  <si>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</si>
  <si>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</si>
  <si>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</si>
  <si>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</si>
  <si>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</si>
  <si>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</si>
  <si>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</si>
  <si>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</si>
  <si>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</si>
  <si>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</si>
  <si>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</si>
  <si>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</si>
  <si>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</si>
  <si>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</si>
  <si>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</si>
  <si>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</si>
  <si>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</si>
  <si>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</si>
  <si>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</si>
  <si>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</si>
  <si>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</si>
  <si>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</si>
  <si>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</si>
  <si>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</si>
  <si>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</si>
  <si>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</si>
  <si>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</si>
  <si>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</si>
  <si>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</si>
  <si>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</si>
  <si>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</si>
  <si>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</si>
  <si>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</si>
  <si>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</si>
  <si>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</si>
  <si>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</si>
  <si>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</si>
  <si>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</si>
  <si>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</si>
  <si>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</si>
  <si>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</si>
  <si>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</si>
  <si>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</si>
  <si>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</si>
  <si>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</si>
  <si>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</si>
  <si>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</si>
  <si>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</si>
  <si>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</si>
  <si>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</si>
  <si>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</si>
  <si>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</si>
  <si>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</si>
  <si>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</si>
  <si>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</si>
  <si>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</si>
  <si>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</si>
  <si>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</si>
  <si>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</si>
  <si>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</si>
  <si>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</si>
  <si>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</si>
  <si>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</si>
  <si>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</si>
  <si>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</si>
  <si>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</si>
  <si>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</si>
  <si>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</si>
  <si>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</si>
  <si>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</si>
  <si>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</si>
  <si>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</si>
  <si>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</si>
  <si>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</si>
  <si>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</si>
  <si>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</si>
  <si>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</si>
  <si>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</si>
  <si>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</si>
  <si>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</si>
  <si>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</si>
  <si>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</si>
  <si>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</si>
  <si>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</si>
  <si>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</si>
  <si>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</si>
  <si>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</si>
  <si>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</si>
  <si>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</si>
  <si>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</si>
  <si>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</si>
  <si>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</si>
  <si>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</si>
  <si>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</si>
  <si>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</si>
  <si>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</si>
  <si>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</si>
  <si>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</si>
  <si>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</si>
  <si>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</si>
  <si>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</si>
  <si>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</si>
  <si>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</si>
  <si>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</si>
  <si>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</si>
  <si>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</si>
  <si>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</si>
  <si>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</si>
  <si>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</si>
  <si>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</si>
  <si>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</si>
  <si>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</si>
  <si>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</si>
  <si>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</si>
  <si>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</si>
  <si>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</si>
  <si>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</si>
  <si>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</si>
  <si>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</si>
  <si>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</si>
  <si>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</si>
  <si>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</si>
  <si>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</si>
  <si>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</si>
  <si>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</si>
  <si>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</si>
  <si>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</si>
  <si>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</si>
  <si>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</si>
  <si>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</si>
  <si>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</si>
  <si>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</si>
  <si>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</si>
  <si>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</si>
  <si>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</si>
  <si>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</si>
  <si>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</si>
  <si>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</si>
  <si>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</si>
  <si>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</si>
  <si>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</si>
  <si>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</si>
  <si>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</si>
  <si>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</si>
  <si>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</si>
  <si>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</si>
  <si>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</si>
  <si>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</si>
  <si>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</si>
  <si>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</si>
  <si>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</si>
  <si>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</si>
  <si>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</si>
  <si>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</si>
  <si>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</si>
  <si>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</si>
  <si>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</si>
  <si>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</si>
  <si>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</si>
  <si>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</si>
  <si>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</si>
  <si>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</si>
  <si>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</si>
  <si>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</si>
  <si>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</si>
  <si>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</si>
  <si>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</si>
  <si>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</si>
  <si>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</si>
  <si>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</si>
  <si>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</si>
  <si>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</si>
  <si>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</si>
  <si>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</si>
  <si>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</si>
  <si>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</si>
  <si>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</si>
  <si>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</si>
  <si>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</si>
  <si>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</si>
  <si>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</si>
  <si>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</si>
  <si>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</si>
  <si>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</si>
  <si>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</si>
  <si>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</si>
  <si>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</si>
  <si>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</si>
  <si>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</si>
  <si>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</si>
  <si>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</si>
  <si>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</si>
  <si>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</si>
  <si>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</si>
  <si>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</si>
  <si>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</si>
  <si>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</si>
  <si>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</si>
  <si>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</si>
  <si>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</si>
  <si>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</si>
  <si>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</si>
  <si>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</si>
  <si>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</si>
  <si>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</si>
  <si>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</si>
  <si>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</si>
  <si>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</si>
  <si>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</si>
  <si>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</si>
  <si>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</si>
  <si>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</si>
  <si>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</si>
  <si>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</si>
  <si>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</si>
  <si>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</si>
  <si>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</si>
  <si>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</si>
  <si>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</si>
  <si>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</si>
  <si>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</si>
  <si>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</si>
  <si>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</si>
  <si>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</si>
  <si>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</si>
  <si>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</si>
  <si>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</si>
  <si>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</si>
  <si>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</si>
  <si>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</si>
  <si>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</si>
  <si>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</si>
  <si>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</si>
  <si>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</si>
  <si>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</si>
  <si>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</si>
  <si>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</si>
  <si>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</si>
  <si>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</si>
  <si>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</si>
  <si>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</si>
  <si>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</si>
  <si>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</si>
  <si>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</si>
  <si>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</si>
  <si>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</si>
  <si>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</si>
  <si>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</si>
  <si>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</si>
  <si>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</si>
  <si>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</si>
  <si>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</si>
  <si>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</si>
  <si>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</si>
  <si>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</si>
  <si>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</si>
  <si>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</si>
  <si>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</si>
  <si>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</si>
  <si>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</si>
  <si>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</si>
  <si>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</si>
  <si>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</si>
  <si>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</si>
  <si>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</si>
  <si>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</si>
  <si>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</si>
  <si>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</si>
  <si>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</si>
  <si>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</si>
  <si>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</si>
  <si>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</si>
  <si>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</si>
  <si>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</si>
  <si>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</si>
  <si>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</si>
  <si>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</si>
  <si>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</si>
  <si>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</si>
  <si>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</si>
  <si>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</si>
  <si>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</si>
  <si>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</si>
  <si>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</si>
  <si>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</si>
  <si>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</si>
  <si>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</si>
  <si>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</si>
  <si>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</si>
  <si>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</si>
  <si>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</si>
  <si>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</si>
  <si>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</si>
  <si>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</si>
  <si>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</si>
  <si>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</si>
  <si>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</si>
  <si>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</si>
  <si>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</si>
  <si>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</si>
  <si>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</si>
  <si>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</si>
  <si>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</si>
  <si>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</si>
  <si>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</si>
  <si>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</si>
  <si>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</si>
  <si>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</si>
  <si>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</si>
  <si>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</si>
  <si>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</si>
  <si>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</si>
  <si>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</si>
  <si>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</si>
  <si>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</si>
  <si>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</si>
  <si>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</si>
  <si>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</si>
  <si>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</si>
  <si>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</si>
  <si>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</si>
  <si>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</si>
  <si>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</si>
  <si>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</si>
  <si>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</si>
  <si>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</si>
  <si>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</si>
  <si>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</si>
  <si>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</si>
  <si>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</si>
  <si>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</si>
  <si>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</si>
  <si>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</si>
  <si>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</si>
  <si>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</si>
  <si>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</si>
  <si>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</si>
  <si>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</si>
  <si>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</si>
  <si>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</si>
  <si>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</si>
  <si>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</si>
  <si>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</si>
  <si>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</si>
  <si>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</si>
  <si>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</si>
  <si>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</si>
  <si>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</si>
  <si>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</si>
  <si>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</si>
  <si>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</si>
  <si>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</si>
  <si>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</si>
  <si>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</si>
  <si>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</si>
  <si>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</si>
  <si>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</si>
  <si>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</si>
  <si>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</si>
  <si>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</si>
  <si>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</si>
  <si>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</si>
  <si>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</si>
  <si>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</si>
  <si>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</si>
  <si>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</si>
  <si>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</si>
  <si>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</si>
  <si>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</si>
  <si>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</si>
  <si>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</si>
  <si>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</si>
  <si>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</si>
  <si>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</si>
  <si>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</si>
  <si>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</si>
  <si>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</si>
  <si>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</si>
  <si>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</si>
  <si>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</si>
  <si>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</si>
  <si>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</si>
  <si>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</si>
  <si>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</si>
  <si>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</si>
  <si>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</si>
  <si>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</si>
  <si>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</si>
  <si>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</si>
  <si>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</si>
  <si>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</si>
  <si>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</si>
  <si>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</si>
  <si>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</si>
  <si>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</si>
  <si>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</si>
  <si>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</si>
  <si>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</si>
  <si>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</si>
  <si>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</si>
  <si>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</si>
  <si>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</si>
  <si>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</si>
  <si>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</si>
  <si>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</si>
  <si>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</si>
  <si>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</si>
  <si>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</si>
  <si>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</si>
  <si>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</si>
  <si>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</si>
  <si>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</si>
  <si>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</si>
  <si>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</si>
  <si>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</si>
  <si>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</si>
  <si>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</si>
  <si>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</si>
  <si>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</si>
  <si>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</si>
  <si>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</si>
  <si>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</si>
  <si>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</si>
  <si>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</si>
  <si>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</si>
  <si>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</si>
  <si>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</si>
  <si>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</si>
  <si>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</si>
  <si>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</si>
  <si>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</si>
  <si>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</si>
  <si>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</si>
  <si>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</si>
  <si>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</si>
  <si>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</si>
  <si>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</si>
  <si>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</si>
  <si>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</si>
  <si>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</si>
  <si>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</si>
  <si>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</si>
  <si>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</si>
  <si>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</si>
  <si>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</si>
  <si>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</si>
  <si>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</si>
  <si>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</si>
  <si>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</si>
  <si>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</si>
  <si>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</si>
  <si>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</si>
  <si>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</si>
  <si>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</si>
  <si>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</si>
  <si>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</si>
  <si>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</si>
  <si>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</si>
  <si>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</si>
  <si>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</si>
  <si>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</si>
  <si>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</si>
  <si>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</si>
  <si>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</si>
  <si>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</si>
  <si>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</si>
  <si>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</si>
  <si>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</si>
  <si>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</si>
  <si>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</si>
  <si>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</si>
  <si>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</si>
  <si>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</si>
  <si>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</si>
  <si>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</si>
  <si>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</si>
  <si>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</si>
  <si>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</si>
  <si>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</si>
  <si>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</si>
  <si>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</si>
  <si>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</si>
  <si>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</si>
  <si>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</si>
  <si>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</si>
  <si>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</si>
  <si>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</si>
  <si>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</si>
  <si>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</si>
  <si>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</si>
  <si>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</si>
  <si>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</si>
  <si>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</si>
  <si>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</si>
  <si>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</si>
  <si>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</si>
  <si>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</si>
  <si>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</si>
  <si>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</si>
  <si>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</si>
  <si>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</si>
  <si>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</si>
  <si>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</si>
  <si>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</si>
  <si>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</si>
  <si>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</si>
  <si>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</si>
  <si>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</si>
  <si>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</si>
  <si>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</si>
  <si>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</si>
  <si>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</si>
  <si>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</si>
  <si>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</si>
  <si>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</si>
  <si>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</si>
  <si>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</si>
  <si>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</si>
  <si>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</si>
  <si>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</si>
  <si>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</si>
  <si>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</si>
  <si>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</si>
  <si>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</si>
  <si>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</si>
  <si>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</si>
  <si>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</si>
  <si>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</si>
  <si>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</si>
  <si>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</si>
  <si>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</si>
  <si>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</si>
  <si>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</si>
  <si>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</si>
  <si>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</si>
  <si>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</si>
  <si>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</si>
  <si>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</si>
  <si>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</si>
  <si>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</si>
  <si>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</si>
  <si>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</si>
  <si>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</si>
  <si>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</si>
  <si>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</si>
  <si>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</si>
  <si>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</si>
  <si>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</si>
  <si>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</si>
  <si>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</si>
  <si>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</si>
  <si>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</si>
  <si>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</si>
  <si>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</si>
  <si>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</si>
  <si>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</si>
  <si>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</si>
  <si>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</si>
  <si>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</si>
  <si>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</si>
  <si>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</si>
  <si>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</si>
  <si>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</si>
  <si>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</si>
  <si>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</si>
  <si>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</si>
  <si>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</si>
  <si>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</si>
  <si>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</si>
  <si>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</si>
  <si>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</si>
  <si>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</si>
  <si>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</si>
  <si>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</si>
  <si>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</si>
  <si>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</si>
  <si>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</si>
  <si>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</si>
  <si>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</si>
  <si>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</si>
  <si>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</si>
  <si>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</si>
  <si>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</si>
  <si>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</si>
  <si>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</si>
  <si>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</si>
  <si>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</si>
  <si>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</si>
  <si>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</si>
  <si>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</si>
  <si>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</si>
  <si>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</si>
  <si>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</si>
  <si>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</si>
  <si>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</si>
  <si>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</si>
  <si>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</si>
  <si>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</si>
  <si>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</si>
  <si>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</si>
  <si>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</si>
  <si>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</si>
  <si>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</si>
  <si>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</si>
  <si>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</si>
  <si>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</si>
  <si>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</si>
  <si>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</si>
  <si>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</si>
  <si>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</si>
  <si>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</si>
  <si>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</si>
  <si>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</si>
  <si>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</si>
  <si>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</si>
  <si>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</si>
  <si>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</si>
  <si>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</si>
  <si>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</si>
  <si>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</si>
  <si>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</si>
  <si>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</si>
  <si>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</si>
  <si>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</si>
  <si>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</si>
  <si>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</si>
  <si>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</si>
  <si>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</si>
  <si>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</si>
  <si>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</si>
  <si>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</si>
  <si>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</si>
  <si>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</si>
  <si>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</si>
  <si>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</si>
  <si>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</si>
  <si>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</si>
  <si>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</si>
  <si>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</si>
  <si>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</si>
  <si>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</si>
  <si>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</si>
  <si>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</si>
  <si>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</si>
  <si>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</si>
  <si>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</si>
  <si>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</si>
  <si>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</si>
  <si>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</si>
  <si>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</si>
  <si>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</si>
  <si>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</si>
  <si>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</si>
  <si>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</si>
  <si>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</si>
  <si>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</si>
  <si>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</si>
  <si>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</si>
  <si>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</si>
  <si>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</si>
  <si>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</si>
  <si>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</si>
  <si>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</si>
  <si>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</si>
  <si>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</si>
  <si>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</si>
  <si>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</si>
  <si>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</si>
  <si>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</si>
  <si>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</si>
  <si>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</si>
  <si>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</si>
  <si>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</si>
  <si>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</si>
  <si>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</si>
  <si>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</si>
  <si>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</si>
  <si>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</si>
  <si>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</si>
  <si>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</si>
  <si>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</si>
  <si>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</si>
  <si>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</si>
  <si>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</si>
  <si>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</si>
  <si>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</si>
  <si>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</si>
  <si>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</si>
  <si>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</si>
  <si>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</si>
  <si>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</si>
  <si>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</si>
  <si>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</si>
  <si>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</si>
  <si>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</si>
  <si>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</si>
  <si>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</si>
  <si>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</si>
  <si>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</si>
  <si>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</si>
  <si>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</si>
  <si>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</si>
  <si>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</si>
  <si>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</si>
  <si>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</si>
  <si>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</si>
  <si>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</si>
  <si>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</si>
  <si>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</si>
  <si>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</si>
  <si>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</si>
  <si>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</si>
  <si>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</si>
  <si>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</si>
  <si>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</si>
  <si>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</si>
  <si>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</si>
  <si>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</si>
  <si>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</si>
  <si>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</si>
  <si>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</si>
  <si>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</si>
  <si>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</si>
  <si>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</si>
  <si>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</si>
  <si>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</si>
  <si>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</si>
  <si>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</si>
  <si>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</si>
  <si>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</si>
  <si>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</si>
  <si>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</si>
  <si>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</si>
  <si>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</si>
  <si>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</si>
  <si>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</si>
  <si>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</si>
  <si>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</si>
  <si>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</si>
  <si>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</si>
  <si>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</si>
  <si>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</si>
  <si>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</si>
  <si>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</si>
  <si>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</si>
  <si>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</si>
  <si>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</si>
  <si>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</si>
  <si>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</si>
  <si>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</si>
  <si>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</si>
  <si>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</si>
  <si>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</si>
  <si>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</si>
  <si>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</si>
  <si>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</si>
  <si>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</si>
  <si>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</si>
  <si>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</si>
  <si>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</si>
  <si>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</si>
  <si>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</si>
  <si>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</si>
  <si>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</si>
  <si>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</si>
  <si>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</si>
  <si>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</si>
  <si>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</si>
  <si>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</si>
  <si>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</si>
  <si>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</si>
  <si>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</si>
  <si>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</si>
  <si>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</si>
  <si>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</si>
  <si>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</si>
  <si>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</si>
  <si>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</si>
  <si>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</si>
  <si>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</si>
  <si>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</si>
  <si>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</si>
  <si>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</si>
  <si>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</si>
  <si>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</si>
  <si>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</si>
  <si>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</si>
  <si>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</si>
  <si>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</si>
  <si>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</si>
  <si>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</si>
  <si>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</si>
  <si>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</si>
  <si>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</si>
  <si>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</si>
  <si>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</si>
  <si>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</si>
  <si>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</si>
  <si>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</si>
  <si>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</si>
  <si>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</si>
  <si>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</si>
  <si>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</si>
  <si>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</si>
  <si>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</si>
  <si>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</si>
  <si>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</si>
  <si>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</si>
  <si>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</si>
  <si>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</si>
  <si>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</si>
  <si>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</si>
  <si>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</si>
  <si>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</si>
  <si>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</si>
  <si>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</si>
  <si>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</si>
  <si>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</si>
  <si>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</si>
  <si>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</si>
  <si>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</si>
  <si>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</si>
  <si>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</si>
  <si>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</si>
  <si>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</si>
  <si>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</si>
  <si>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</si>
  <si>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</si>
  <si>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</si>
  <si>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</si>
  <si>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</si>
  <si>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</si>
  <si>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</si>
  <si>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</si>
  <si>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</si>
  <si>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</si>
  <si>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</si>
  <si>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</si>
  <si>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</si>
  <si>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</si>
  <si>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</si>
  <si>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</si>
  <si>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</si>
  <si>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</si>
  <si>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</si>
  <si>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</si>
  <si>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</si>
  <si>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</si>
  <si>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</si>
  <si>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</si>
  <si>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</si>
  <si>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</si>
  <si>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</si>
  <si>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</si>
  <si>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</si>
  <si>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</si>
  <si>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</si>
  <si>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</si>
  <si>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</si>
  <si>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</si>
  <si>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</si>
  <si>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</si>
  <si>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</si>
  <si>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</si>
  <si>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</si>
  <si>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</si>
  <si>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</si>
  <si>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</si>
  <si>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</si>
  <si>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</si>
  <si>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</si>
  <si>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</si>
  <si>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</si>
  <si>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</si>
  <si>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</si>
  <si>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</si>
  <si>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</si>
  <si>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</si>
  <si>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</si>
  <si>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</si>
  <si>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</si>
  <si>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</si>
  <si>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</si>
  <si>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</si>
  <si>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</si>
  <si>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</si>
  <si>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</si>
  <si>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</si>
  <si>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</si>
  <si>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</si>
  <si>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</si>
  <si>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</si>
  <si>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</si>
  <si>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</si>
  <si>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</si>
  <si>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</si>
  <si>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</si>
  <si>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</si>
  <si>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</si>
  <si>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</si>
  <si>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</si>
  <si>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</si>
  <si>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</si>
  <si>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</si>
  <si>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</si>
  <si>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</si>
  <si>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</si>
  <si>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</si>
  <si>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</si>
  <si>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</si>
  <si>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</si>
  <si>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</si>
  <si>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</si>
  <si>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</si>
  <si>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</si>
  <si>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</si>
  <si>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</si>
  <si>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</si>
  <si>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</si>
  <si>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</si>
  <si>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</si>
  <si>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</si>
  <si>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</si>
  <si>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</si>
  <si>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</si>
  <si>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</si>
  <si>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</si>
  <si>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</si>
  <si>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</si>
  <si>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</si>
  <si>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</si>
  <si>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</si>
  <si>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</si>
  <si>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</si>
  <si>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</si>
  <si>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</si>
  <si>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</si>
  <si>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</si>
  <si>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</si>
  <si>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</si>
  <si>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</si>
  <si>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</si>
  <si>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</si>
  <si>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</si>
  <si>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</si>
  <si>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</si>
  <si>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</si>
  <si>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</si>
  <si>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</si>
  <si>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</si>
  <si>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</si>
  <si>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</si>
  <si>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</si>
  <si>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</si>
  <si>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</si>
  <si>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</si>
  <si>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</si>
  <si>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</si>
  <si>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</si>
  <si>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</si>
  <si>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</si>
  <si>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</si>
  <si>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</si>
  <si>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</si>
  <si>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</si>
  <si>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</si>
  <si>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</si>
  <si>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</si>
  <si>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</si>
  <si>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</si>
  <si>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</si>
  <si>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</si>
  <si>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</si>
  <si>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</si>
  <si>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</si>
  <si>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</si>
  <si>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</si>
  <si>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</si>
  <si>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</si>
  <si>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</si>
  <si>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</si>
  <si>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</si>
  <si>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</si>
  <si>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</si>
  <si>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</si>
  <si>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</si>
  <si>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</si>
  <si>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</si>
  <si>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</si>
  <si>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</si>
  <si>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</si>
  <si>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</si>
  <si>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</si>
  <si>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</si>
  <si>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</si>
  <si>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</si>
  <si>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</si>
  <si>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</si>
  <si>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</si>
  <si>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</si>
  <si>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</si>
  <si>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</si>
  <si>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</si>
  <si>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</si>
  <si>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</si>
  <si>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</si>
  <si>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</si>
  <si>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</si>
  <si>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</si>
  <si>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</si>
  <si>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</si>
  <si>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</si>
  <si>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</si>
  <si>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</si>
  <si>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</si>
  <si>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</si>
  <si>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</si>
  <si>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</si>
  <si>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</si>
  <si>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</si>
  <si>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</si>
  <si>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</si>
  <si>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</si>
  <si>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</si>
  <si>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</si>
  <si>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</si>
  <si>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</si>
  <si>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</si>
  <si>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</si>
  <si>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</si>
  <si>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</si>
  <si>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</si>
  <si>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</si>
  <si>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</si>
  <si>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</si>
  <si>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</si>
  <si>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</si>
  <si>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</si>
  <si>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</si>
  <si>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</si>
  <si>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</si>
  <si>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</si>
  <si>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</si>
  <si>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</si>
  <si>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</si>
  <si>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</si>
  <si>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</si>
  <si>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</si>
  <si>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</si>
  <si>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</si>
  <si>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</si>
  <si>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</si>
  <si>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</si>
  <si>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</si>
  <si>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</si>
  <si>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</si>
  <si>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</si>
  <si>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</si>
  <si>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</si>
  <si>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</si>
  <si>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</si>
  <si>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</si>
  <si>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</si>
  <si>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</si>
  <si>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</si>
  <si>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</si>
  <si>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</si>
  <si>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</si>
  <si>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</si>
  <si>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</si>
  <si>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</si>
  <si>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</si>
  <si>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</si>
  <si>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</si>
  <si>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</si>
  <si>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</si>
  <si>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</si>
  <si>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</si>
  <si>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</si>
  <si>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</si>
  <si>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</si>
  <si>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</si>
  <si>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</si>
  <si>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</si>
  <si>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</si>
  <si>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</si>
  <si>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</si>
  <si>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</si>
  <si>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</si>
  <si>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</si>
  <si>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</si>
  <si>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</si>
  <si>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</si>
  <si>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</si>
  <si>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</si>
  <si>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</si>
  <si>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</si>
  <si>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</si>
  <si>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</si>
  <si>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</si>
  <si>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</si>
  <si>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</si>
  <si>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</si>
  <si>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</si>
  <si>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</si>
  <si>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</si>
  <si>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</si>
  <si>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</si>
  <si>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</si>
  <si>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</si>
  <si>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</si>
  <si>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</si>
  <si>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</si>
  <si>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</si>
  <si>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</si>
  <si>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</si>
  <si>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</si>
  <si>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</si>
  <si>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</si>
  <si>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</si>
  <si>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</si>
  <si>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</si>
  <si>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</si>
  <si>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</si>
  <si>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</si>
  <si>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</si>
  <si>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</si>
  <si>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</si>
  <si>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</si>
  <si>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</si>
  <si>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</si>
  <si>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</si>
  <si>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</si>
  <si>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</si>
  <si>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</si>
  <si>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</si>
  <si>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</si>
  <si>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</si>
  <si>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</si>
  <si>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</si>
  <si>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</si>
  <si>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</si>
  <si>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</si>
  <si>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</si>
  <si>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</si>
  <si>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</si>
  <si>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</si>
  <si>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</si>
  <si>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</si>
  <si>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</si>
  <si>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</si>
  <si>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</si>
  <si>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</si>
  <si>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</si>
  <si>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</si>
  <si>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</si>
  <si>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</si>
  <si>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</si>
  <si>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</si>
  <si>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</si>
  <si>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</si>
  <si>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</si>
  <si>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</si>
  <si>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</si>
  <si>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</si>
  <si>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</si>
  <si>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</si>
  <si>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</si>
  <si>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</si>
  <si>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</si>
  <si>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</si>
  <si>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</si>
  <si>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</si>
  <si>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</si>
  <si>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</si>
  <si>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</si>
  <si>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</si>
  <si>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</si>
  <si>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</si>
  <si>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</si>
  <si>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</si>
  <si>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</si>
  <si>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</si>
  <si>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</si>
  <si>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</si>
  <si>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</si>
  <si>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</si>
  <si>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</si>
  <si>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</si>
  <si>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</si>
  <si>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</si>
  <si>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</si>
  <si>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</si>
  <si>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</si>
  <si>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</si>
  <si>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</si>
  <si>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</si>
  <si>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</si>
  <si>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</si>
  <si>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</si>
  <si>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</si>
  <si>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</si>
  <si>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</si>
  <si>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</si>
  <si>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</si>
  <si>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</si>
  <si>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</si>
  <si>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</si>
  <si>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</si>
  <si>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</si>
  <si>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</si>
  <si>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</si>
  <si>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</si>
  <si>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</si>
  <si>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</si>
  <si>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</si>
  <si>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</si>
  <si>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</si>
  <si>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</si>
  <si>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</si>
  <si>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</si>
  <si>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</si>
  <si>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</si>
  <si>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</si>
  <si>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</si>
  <si>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</si>
  <si>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</si>
  <si>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</si>
  <si>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</si>
  <si>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</si>
  <si>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</si>
  <si>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</si>
  <si>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</si>
  <si>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</si>
  <si>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</si>
  <si>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</si>
  <si>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</si>
  <si>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</si>
  <si>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</si>
  <si>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</si>
  <si>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</si>
  <si>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</si>
  <si>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</si>
  <si>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</si>
  <si>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</si>
  <si>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</si>
  <si>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</si>
  <si>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</si>
  <si>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</si>
  <si>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</si>
  <si>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</si>
  <si>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</si>
  <si>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</si>
  <si>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</si>
  <si>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</si>
  <si>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</si>
  <si>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</si>
  <si>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</si>
  <si>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</si>
  <si>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</si>
  <si>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</si>
  <si>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</si>
  <si>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</si>
  <si>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</si>
  <si>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</si>
  <si>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</si>
  <si>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</si>
  <si>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</si>
  <si>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</si>
  <si>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</si>
  <si>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</si>
  <si>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</si>
  <si>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</si>
  <si>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</si>
  <si>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</si>
  <si>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</si>
  <si>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</si>
  <si>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</si>
  <si>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</si>
  <si>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</si>
  <si>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</si>
  <si>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</si>
  <si>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</si>
  <si>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</si>
  <si>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</si>
  <si>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</si>
  <si>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</si>
  <si>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</si>
  <si>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</si>
  <si>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</si>
  <si>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</si>
  <si>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</si>
  <si>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</si>
  <si>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</si>
  <si>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</si>
  <si>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</si>
  <si>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</si>
  <si>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</si>
  <si>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</si>
  <si>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</si>
  <si>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</si>
  <si>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</si>
  <si>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</si>
  <si>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</si>
  <si>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</si>
  <si>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</si>
  <si>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</si>
  <si>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</si>
  <si>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</si>
  <si>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</si>
  <si>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</si>
  <si>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</si>
  <si>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</si>
  <si>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</si>
  <si>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</si>
  <si>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</si>
  <si>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</si>
  <si>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</si>
  <si>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</si>
  <si>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</si>
  <si>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</si>
  <si>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</si>
  <si>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</si>
  <si>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</si>
  <si>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</si>
  <si>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</si>
  <si>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</si>
  <si>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</si>
  <si>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</si>
  <si>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</si>
  <si>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</si>
  <si>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</si>
  <si>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</si>
  <si>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</si>
  <si>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</si>
  <si>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</si>
  <si>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</si>
  <si>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</si>
  <si>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</si>
  <si>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</si>
  <si>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</si>
  <si>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</si>
  <si>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</si>
  <si>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</si>
  <si>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</si>
  <si>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</si>
  <si>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</si>
  <si>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</si>
  <si>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</si>
  <si>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</si>
  <si>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</si>
  <si>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</si>
  <si>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</si>
  <si>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</si>
  <si>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</si>
  <si>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</si>
  <si>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</si>
  <si>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</si>
  <si>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</si>
  <si>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</si>
  <si>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</si>
  <si>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</si>
  <si>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</si>
  <si>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</si>
  <si>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</si>
  <si>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</si>
  <si>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</si>
  <si>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</si>
  <si>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</si>
  <si>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</si>
  <si>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</si>
  <si>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</si>
  <si>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</si>
  <si>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</si>
  <si>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</si>
  <si>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</si>
  <si>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</si>
  <si>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</si>
  <si>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</si>
  <si>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</si>
  <si>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</si>
  <si>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</si>
  <si>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</si>
  <si>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</si>
  <si>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</si>
  <si>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</si>
  <si>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</si>
  <si>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</si>
  <si>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</si>
  <si>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</si>
  <si>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</si>
  <si>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</si>
  <si>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</si>
  <si>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</si>
  <si>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</si>
  <si>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</si>
  <si>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</si>
  <si>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</si>
  <si>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</si>
  <si>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</si>
  <si>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</si>
  <si>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</si>
  <si>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</si>
  <si>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</si>
  <si>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</si>
  <si>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</si>
  <si>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</si>
  <si>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</si>
  <si>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</si>
  <si>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</si>
  <si>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</si>
  <si>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</si>
  <si>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</si>
  <si>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</si>
  <si>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</si>
  <si>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</si>
  <si>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</si>
  <si>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</si>
  <si>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</si>
  <si>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</si>
  <si>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</si>
  <si>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</si>
  <si>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</si>
  <si>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</si>
  <si>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</si>
  <si>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</si>
  <si>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</si>
  <si>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</si>
  <si>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</si>
  <si>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</si>
  <si>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</si>
  <si>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</si>
  <si>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</si>
  <si>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</si>
  <si>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</si>
  <si>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</si>
  <si>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</si>
  <si>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</si>
  <si>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</si>
  <si>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</si>
  <si>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</si>
  <si>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</si>
  <si>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</si>
  <si>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</si>
  <si>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</si>
  <si>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</si>
  <si>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</si>
  <si>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</si>
  <si>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</si>
  <si>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</si>
  <si>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</si>
  <si>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</si>
  <si>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</si>
  <si>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</si>
  <si>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</si>
  <si>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</si>
  <si>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</si>
  <si>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</si>
  <si>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</si>
  <si>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</si>
  <si>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</si>
  <si>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</si>
  <si>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</si>
  <si>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</si>
  <si>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</si>
  <si>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</si>
  <si>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</si>
  <si>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</si>
  <si>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</si>
  <si>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</si>
  <si>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</si>
  <si>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</si>
  <si>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</si>
  <si>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</si>
  <si>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</si>
  <si>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</si>
  <si>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</si>
  <si>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</si>
  <si>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</si>
  <si>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</si>
  <si>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</si>
  <si>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</si>
  <si>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</si>
  <si>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</si>
  <si>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</si>
  <si>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</si>
  <si>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</si>
  <si>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</si>
  <si>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</si>
  <si>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</si>
  <si>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</si>
  <si>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</si>
  <si>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</si>
  <si>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</si>
  <si>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</si>
  <si>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</si>
  <si>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</si>
  <si>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</si>
  <si>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</si>
  <si>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</si>
  <si>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</si>
  <si>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</si>
  <si>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</si>
  <si>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</si>
  <si>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</si>
  <si>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</si>
  <si>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</si>
  <si>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</si>
  <si>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</si>
  <si>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</si>
  <si>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</si>
  <si>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</si>
  <si>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</si>
  <si>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</si>
  <si>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</si>
  <si>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</si>
  <si>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</si>
  <si>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</si>
  <si>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</si>
  <si>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</si>
  <si>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</si>
  <si>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</si>
  <si>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</si>
  <si>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</si>
  <si>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</si>
  <si>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</si>
  <si>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</si>
  <si>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</si>
  <si>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</si>
  <si>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</si>
  <si>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</si>
  <si>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</si>
  <si>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</si>
  <si>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</si>
  <si>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</si>
  <si>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</si>
  <si>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</si>
  <si>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</si>
  <si>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</si>
  <si>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</si>
  <si>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</si>
  <si>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</si>
  <si>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</si>
  <si>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</si>
  <si>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</si>
  <si>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</si>
  <si>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</si>
  <si>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</si>
  <si>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</si>
  <si>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</si>
  <si>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</si>
  <si>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</si>
  <si>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</si>
  <si>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</si>
  <si>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</si>
  <si>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</si>
  <si>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</si>
  <si>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</si>
  <si>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</si>
  <si>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</si>
  <si>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</si>
  <si>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</si>
  <si>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</si>
  <si>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</si>
  <si>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</si>
  <si>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</si>
  <si>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</si>
  <si>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</si>
  <si>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</si>
  <si>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</si>
  <si>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</si>
  <si>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</si>
  <si>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</si>
  <si>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</si>
  <si>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</si>
  <si>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</si>
  <si>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</si>
  <si>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</si>
  <si>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</si>
  <si>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</si>
  <si>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</si>
  <si>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</si>
  <si>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</si>
  <si>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</si>
  <si>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</si>
  <si>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</si>
  <si>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</si>
  <si>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</si>
  <si>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</si>
  <si>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</si>
  <si>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</si>
  <si>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</si>
  <si>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</si>
  <si>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</si>
  <si>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</si>
  <si>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</si>
  <si>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</si>
  <si>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</si>
  <si>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</si>
  <si>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</si>
  <si>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</si>
  <si>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</si>
  <si>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</si>
  <si>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</si>
  <si>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</si>
  <si>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</si>
  <si>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</si>
  <si>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</si>
  <si>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</si>
  <si>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</si>
  <si>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</si>
  <si>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</si>
  <si>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</si>
  <si>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</si>
  <si>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</si>
  <si>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</si>
  <si>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</si>
  <si>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</si>
  <si>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</si>
  <si>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</si>
  <si>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</si>
  <si>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</si>
  <si>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</si>
  <si>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</si>
  <si>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</si>
  <si>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</si>
  <si>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</si>
  <si>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</si>
  <si>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</si>
  <si>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</si>
  <si>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</si>
  <si>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</si>
  <si>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</si>
  <si>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</si>
  <si>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</si>
  <si>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</si>
  <si>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</si>
  <si>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</si>
  <si>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</si>
  <si>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</si>
  <si>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</si>
  <si>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</si>
  <si>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</si>
  <si>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</si>
  <si>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</si>
  <si>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</si>
  <si>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</si>
  <si>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</si>
  <si>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</si>
  <si>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</si>
  <si>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</si>
  <si>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</si>
  <si>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</si>
  <si>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</si>
  <si>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</si>
  <si>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</si>
  <si>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</si>
  <si>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</si>
  <si>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</si>
  <si>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</si>
  <si>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</si>
  <si>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</si>
  <si>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</si>
  <si>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</si>
  <si>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</si>
  <si>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</si>
  <si>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</si>
  <si>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</si>
  <si>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</si>
  <si>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</si>
  <si>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</si>
  <si>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</si>
  <si>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</si>
  <si>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</si>
  <si>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</si>
  <si>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</si>
  <si>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</si>
  <si>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</si>
  <si>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</si>
  <si>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</si>
  <si>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</si>
  <si>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</si>
  <si>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</si>
  <si>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</si>
  <si>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</si>
  <si>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</si>
  <si>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</si>
  <si>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</si>
  <si>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</si>
  <si>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</si>
  <si>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</si>
  <si>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</si>
  <si>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</si>
  <si>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</si>
  <si>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</si>
  <si>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</si>
  <si>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</si>
  <si>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</si>
  <si>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</si>
  <si>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</si>
  <si>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</si>
  <si>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</si>
  <si>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</si>
  <si>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</si>
  <si>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</si>
  <si>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</si>
  <si>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</si>
  <si>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</si>
  <si>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</si>
  <si>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</si>
  <si>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</si>
  <si>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</si>
  <si>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</si>
  <si>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</si>
  <si>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</si>
  <si>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</si>
  <si>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</si>
  <si>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</si>
  <si>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</si>
  <si>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</si>
  <si>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</si>
  <si>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</si>
  <si>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</si>
  <si>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</si>
  <si>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</si>
  <si>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</si>
  <si>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</si>
  <si>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</si>
  <si>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</si>
  <si>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</si>
  <si>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</si>
  <si>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</si>
  <si>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</si>
  <si>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</si>
  <si>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</si>
  <si>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</si>
  <si>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</si>
  <si>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</si>
  <si>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</si>
  <si>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</si>
  <si>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</si>
  <si>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</si>
  <si>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</si>
  <si>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</si>
  <si>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</si>
  <si>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</si>
  <si>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</si>
  <si>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</si>
  <si>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</si>
  <si>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</si>
  <si>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</si>
  <si>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</si>
  <si>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</si>
  <si>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</si>
  <si>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</si>
  <si>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</si>
  <si>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</si>
  <si>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</si>
  <si>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</si>
  <si>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</si>
  <si>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</si>
  <si>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</si>
  <si>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</si>
  <si>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</si>
  <si>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</si>
  <si>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</si>
  <si>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</si>
  <si>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</si>
  <si>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</si>
  <si>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</si>
  <si>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</si>
  <si>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</si>
  <si>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</si>
  <si>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</si>
  <si>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</si>
  <si>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</si>
  <si>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</si>
  <si>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</si>
  <si>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</si>
  <si>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</si>
  <si>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</si>
  <si>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</si>
  <si>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</si>
  <si>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</si>
  <si>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</si>
  <si>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</si>
  <si>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</si>
  <si>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</si>
  <si>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</si>
  <si>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</si>
  <si>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</si>
  <si>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</si>
  <si>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</si>
  <si>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</si>
  <si>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</si>
  <si>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</si>
  <si>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</si>
  <si>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</si>
  <si>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</si>
  <si>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</si>
  <si>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</si>
  <si>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</si>
  <si>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</si>
  <si>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</si>
  <si>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</si>
  <si>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</si>
  <si>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</si>
  <si>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</si>
  <si>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</si>
  <si>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</si>
  <si>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</si>
  <si>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</si>
  <si>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</si>
  <si>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</si>
  <si>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</si>
  <si>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</si>
  <si>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</si>
  <si>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</si>
  <si>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</si>
  <si>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</si>
  <si>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</si>
  <si>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</si>
  <si>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</si>
  <si>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</si>
  <si>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</si>
  <si>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</si>
  <si>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</si>
  <si>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</si>
  <si>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</si>
  <si>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</si>
  <si>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</si>
  <si>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</si>
  <si>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</si>
  <si>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</si>
  <si>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</si>
  <si>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</si>
  <si>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</si>
  <si>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</si>
  <si>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</si>
  <si>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</si>
  <si>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</si>
  <si>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</si>
  <si>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</si>
  <si>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</si>
  <si>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</si>
  <si>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</si>
  <si>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</si>
  <si>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</si>
  <si>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</si>
  <si>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</si>
  <si>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</si>
  <si>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</si>
  <si>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</si>
  <si>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</si>
  <si>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</si>
  <si>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</si>
  <si>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</si>
  <si>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</si>
  <si>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</si>
  <si>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</si>
  <si>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</si>
  <si>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</si>
  <si>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</si>
  <si>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</si>
  <si>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</si>
  <si>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</si>
  <si>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</si>
  <si>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</si>
  <si>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</si>
  <si>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</si>
  <si>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</si>
  <si>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</si>
  <si>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</si>
  <si>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</si>
  <si>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</si>
  <si>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</si>
  <si>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</si>
  <si>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</si>
  <si>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</si>
  <si>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</si>
  <si>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</si>
  <si>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</si>
  <si>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</si>
  <si>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</si>
  <si>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</si>
  <si>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</si>
  <si>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</si>
  <si>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</si>
  <si>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</si>
  <si>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</si>
  <si>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</si>
  <si>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</si>
  <si>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</si>
  <si>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</si>
  <si>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</si>
  <si>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</si>
  <si>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</si>
  <si>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</si>
  <si>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</si>
  <si>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</si>
  <si>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</si>
  <si>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</si>
  <si>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</si>
  <si>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</si>
  <si>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</si>
  <si>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</si>
  <si>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</si>
  <si>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</si>
  <si>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</si>
  <si>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</si>
  <si>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</si>
  <si>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</si>
  <si>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</si>
  <si>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</si>
  <si>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</si>
  <si>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</si>
  <si>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</si>
  <si>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</si>
  <si>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</si>
  <si>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</si>
  <si>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</si>
  <si>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</si>
  <si>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</si>
  <si>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</si>
  <si>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</si>
  <si>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</si>
  <si>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</si>
  <si>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</si>
  <si>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</si>
  <si>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</si>
  <si>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</si>
  <si>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</si>
  <si>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</si>
  <si>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</si>
  <si>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</si>
  <si>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</si>
  <si>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</si>
  <si>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</si>
  <si>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</si>
  <si>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</si>
  <si>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</si>
  <si>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</si>
  <si>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</si>
  <si>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</si>
  <si>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</si>
  <si>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</si>
  <si>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</si>
  <si>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</si>
  <si>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</si>
  <si>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</si>
  <si>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</si>
  <si>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</si>
  <si>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</si>
  <si>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</si>
  <si>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</si>
  <si>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</si>
  <si>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</si>
  <si>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</si>
  <si>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</si>
  <si>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</si>
  <si>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</si>
  <si>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</si>
  <si>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</si>
  <si>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</si>
  <si>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</si>
  <si>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</si>
  <si>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</si>
  <si>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</si>
  <si>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</si>
  <si>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</si>
  <si>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</si>
  <si>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</si>
  <si>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</si>
  <si>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</si>
  <si>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</si>
  <si>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</si>
  <si>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</si>
  <si>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</si>
  <si>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</si>
  <si>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</si>
  <si>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</si>
  <si>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</si>
  <si>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</si>
  <si>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</si>
  <si>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</si>
  <si>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</si>
  <si>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</si>
  <si>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</si>
  <si>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</si>
  <si>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</si>
  <si>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</si>
  <si>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</si>
  <si>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</si>
  <si>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</si>
  <si>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</si>
  <si>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</si>
  <si>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</si>
  <si>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</si>
  <si>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</si>
  <si>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</si>
  <si>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</si>
  <si>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</si>
  <si>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</si>
  <si>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</si>
  <si>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</si>
  <si>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</si>
  <si>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</si>
  <si>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</si>
  <si>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</si>
  <si>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</si>
  <si>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</si>
  <si>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</si>
  <si>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</si>
  <si>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</si>
  <si>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</si>
  <si>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</si>
  <si>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</si>
  <si>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</si>
  <si>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</si>
  <si>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</si>
  <si>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</si>
  <si>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</si>
  <si>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</si>
  <si>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</si>
  <si>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</si>
  <si>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</si>
  <si>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</si>
  <si>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</si>
  <si>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</si>
  <si>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</si>
  <si>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</si>
  <si>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</si>
  <si>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</si>
  <si>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</si>
  <si>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</si>
  <si>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</si>
  <si>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</si>
  <si>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</si>
  <si>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</si>
  <si>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</si>
  <si>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</si>
  <si>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</si>
  <si>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</si>
  <si>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</si>
  <si>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</si>
  <si>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</si>
  <si>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</si>
  <si>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</si>
  <si>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</si>
  <si>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</si>
  <si>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</si>
  <si>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</si>
  <si>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</si>
  <si>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</si>
  <si>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</si>
  <si>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</si>
  <si>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</si>
  <si>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</si>
  <si>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</si>
  <si>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</si>
  <si>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</si>
  <si>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</si>
  <si>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</si>
  <si>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</si>
  <si>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</si>
  <si>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</si>
  <si>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</si>
  <si>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</si>
  <si>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</si>
  <si>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</si>
  <si>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</si>
  <si>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</si>
  <si>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</si>
  <si>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</si>
  <si>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</si>
  <si>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</si>
  <si>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</si>
  <si>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</si>
  <si>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</si>
  <si>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</si>
  <si>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</si>
  <si>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</si>
  <si>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</si>
  <si>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</si>
  <si>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</si>
  <si>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</si>
  <si>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</si>
  <si>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</si>
  <si>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</si>
  <si>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</si>
  <si>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</si>
  <si>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</si>
  <si>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</si>
  <si>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</si>
  <si>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</si>
  <si>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</si>
  <si>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</si>
  <si>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</si>
  <si>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</si>
  <si>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</si>
  <si>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</si>
  <si>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</si>
  <si>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</si>
  <si>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</si>
  <si>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</si>
  <si>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</si>
  <si>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</si>
  <si>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</si>
  <si>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</si>
  <si>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</si>
  <si>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</si>
  <si>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</si>
  <si>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</si>
  <si>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</si>
  <si>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</si>
  <si>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</si>
  <si>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</si>
  <si>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</si>
  <si>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</si>
  <si>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</si>
  <si>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</si>
  <si>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</si>
  <si>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</si>
  <si>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</si>
  <si>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</si>
  <si>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</si>
  <si>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</si>
  <si>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</si>
  <si>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</si>
  <si>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</si>
  <si>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</si>
  <si>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</si>
  <si>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</si>
  <si>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</si>
  <si>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</si>
  <si>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</si>
  <si>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</si>
  <si>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</si>
  <si>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</si>
  <si>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</si>
  <si>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</si>
  <si>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</si>
  <si>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</si>
  <si>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</si>
  <si>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</si>
  <si>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</si>
  <si>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</si>
  <si>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</si>
  <si>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</si>
  <si>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</si>
  <si>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</si>
  <si>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</si>
  <si>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</si>
  <si>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</si>
  <si>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</si>
  <si>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</si>
  <si>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</si>
  <si>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</si>
  <si>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</si>
  <si>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</si>
  <si>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</si>
  <si>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</si>
  <si>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</si>
  <si>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</si>
  <si>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</si>
  <si>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</si>
  <si>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</si>
  <si>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</si>
  <si>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</si>
  <si>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</si>
  <si>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</si>
  <si>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</si>
  <si>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</si>
  <si>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</si>
  <si>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</si>
  <si>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</si>
  <si>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</si>
  <si>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</si>
  <si>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</si>
  <si>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</si>
  <si>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</si>
  <si>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</si>
  <si>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</si>
  <si>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</si>
  <si>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</si>
  <si>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</si>
  <si>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</si>
  <si>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</si>
  <si>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</si>
  <si>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</si>
  <si>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</si>
  <si>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</si>
  <si>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</si>
  <si>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</si>
  <si>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</si>
  <si>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</si>
  <si>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</si>
  <si>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</si>
  <si>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</si>
  <si>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</si>
  <si>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</si>
  <si>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</si>
  <si>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</si>
  <si>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</si>
  <si>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</si>
  <si>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</si>
  <si>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</si>
  <si>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</si>
  <si>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</si>
  <si>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</si>
  <si>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</si>
  <si>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</si>
  <si>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</si>
  <si>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</si>
  <si>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</si>
  <si>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</si>
  <si>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</si>
  <si>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</si>
  <si>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</si>
  <si>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</si>
  <si>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</si>
  <si>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</si>
  <si>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</si>
  <si>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</si>
  <si>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</si>
  <si>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</si>
  <si>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</si>
  <si>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</si>
  <si>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</si>
  <si>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</si>
  <si>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</si>
  <si>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</si>
  <si>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</si>
  <si>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</si>
  <si>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</si>
  <si>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</si>
  <si>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</si>
  <si>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</si>
  <si>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</si>
  <si>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</si>
  <si>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</si>
  <si>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</si>
  <si>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</si>
  <si>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</si>
  <si>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</si>
  <si>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</si>
  <si>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</si>
  <si>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</si>
  <si>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</si>
  <si>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</si>
  <si>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</si>
  <si>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</si>
  <si>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</si>
  <si>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</si>
  <si>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</si>
  <si>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</si>
  <si>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</si>
  <si>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</si>
  <si>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</si>
  <si>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</si>
  <si>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</si>
  <si>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</si>
  <si>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</si>
  <si>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</si>
  <si>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</si>
  <si>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</si>
  <si>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</si>
  <si>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</si>
  <si>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</si>
  <si>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</si>
  <si>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</si>
  <si>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</si>
  <si>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</si>
  <si>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</si>
  <si>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</si>
  <si>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</si>
  <si>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</si>
  <si>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</si>
  <si>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</si>
  <si>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</si>
  <si>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</si>
  <si>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</si>
  <si>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</si>
  <si>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</si>
  <si>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</si>
  <si>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</si>
  <si>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</si>
  <si>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</si>
  <si>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</si>
  <si>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</si>
  <si>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</si>
  <si>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</si>
  <si>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</si>
  <si>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</si>
  <si>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</si>
  <si>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</si>
  <si>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</si>
  <si>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</si>
  <si>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</si>
  <si>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</si>
  <si>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</si>
  <si>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</si>
  <si>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</si>
  <si>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</si>
  <si>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</si>
  <si>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</si>
  <si>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</si>
  <si>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</si>
  <si>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</si>
  <si>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</si>
  <si>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</si>
  <si>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</si>
  <si>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</si>
  <si>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</si>
  <si>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</si>
  <si>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</si>
  <si>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</si>
  <si>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</si>
  <si>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</si>
  <si>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</si>
  <si>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</si>
  <si>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</si>
  <si>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</si>
  <si>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</si>
  <si>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</si>
  <si>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</si>
  <si>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</si>
  <si>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</si>
  <si>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</si>
  <si>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</si>
  <si>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</si>
  <si>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</si>
  <si>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</si>
  <si>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</si>
  <si>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</si>
  <si>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</si>
  <si>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</si>
  <si>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</si>
  <si>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</si>
  <si>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</si>
  <si>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</si>
  <si>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</si>
  <si>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</si>
  <si>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</si>
  <si>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</si>
  <si>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</si>
  <si>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</si>
  <si>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</si>
  <si>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</si>
  <si>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</si>
  <si>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</si>
  <si>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</si>
  <si>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</si>
  <si>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</si>
  <si>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</si>
  <si>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</si>
  <si>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</si>
  <si>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</si>
  <si>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</si>
  <si>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</si>
  <si>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</si>
  <si>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</si>
  <si>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</si>
  <si>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</si>
  <si>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</si>
  <si>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</si>
  <si>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</si>
  <si>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</si>
  <si>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</si>
  <si>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</si>
  <si>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</si>
  <si>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</si>
  <si>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</si>
  <si>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</si>
  <si>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</si>
  <si>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</si>
  <si>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</si>
  <si>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</si>
  <si>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</si>
  <si>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</si>
  <si>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</si>
  <si>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</si>
  <si>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</si>
  <si>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</si>
  <si>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</si>
  <si>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</si>
  <si>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</si>
  <si>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</si>
  <si>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</si>
  <si>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</si>
  <si>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</si>
  <si>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</si>
  <si>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</si>
  <si>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</si>
  <si>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</si>
  <si>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</si>
  <si>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</si>
  <si>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</si>
  <si>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</si>
  <si>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</si>
  <si>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</si>
  <si>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</si>
  <si>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</si>
  <si>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</si>
  <si>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</si>
  <si>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</si>
  <si>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</si>
  <si>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</si>
  <si>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</si>
  <si>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</si>
  <si>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</si>
  <si>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</si>
  <si>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</si>
  <si>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</si>
  <si>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</si>
  <si>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</si>
  <si>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</si>
  <si>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</si>
  <si>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</si>
  <si>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</si>
  <si>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</si>
  <si>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</si>
  <si>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</si>
  <si>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</si>
  <si>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</si>
  <si>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</si>
  <si>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</si>
  <si>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</si>
  <si>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</si>
  <si>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</si>
  <si>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</si>
  <si>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</si>
  <si>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</si>
  <si>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</si>
  <si>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</si>
  <si>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</si>
  <si>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</si>
  <si>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</si>
  <si>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</si>
  <si>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</si>
  <si>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</si>
  <si>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</si>
  <si>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</si>
  <si>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</si>
  <si>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</si>
  <si>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</si>
  <si>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</si>
  <si>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</si>
  <si>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</si>
  <si>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</si>
  <si>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</si>
  <si>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</si>
  <si>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</si>
  <si>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</si>
  <si>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</si>
  <si>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</si>
  <si>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</si>
  <si>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</si>
  <si>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</si>
  <si>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</si>
  <si>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</si>
  <si>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</si>
  <si>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</si>
  <si>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</si>
  <si>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</si>
  <si>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</si>
  <si>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</si>
  <si>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</si>
  <si>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</si>
  <si>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</si>
  <si>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</si>
  <si>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</si>
  <si>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</si>
  <si>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</si>
  <si>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</si>
  <si>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</si>
  <si>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</si>
  <si>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</si>
  <si>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</si>
  <si>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</si>
  <si>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</si>
  <si>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</si>
  <si>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</si>
  <si>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</si>
  <si>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</si>
  <si>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</si>
  <si>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</si>
  <si>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</si>
  <si>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</si>
  <si>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</si>
  <si>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</si>
  <si>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</si>
  <si>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</si>
  <si>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</si>
  <si>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</si>
  <si>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</si>
  <si>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</si>
  <si>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</si>
  <si>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</si>
  <si>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</si>
  <si>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</si>
  <si>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</si>
  <si>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</si>
  <si>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</si>
  <si>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</si>
  <si>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</si>
  <si>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</si>
  <si>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</si>
  <si>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</si>
  <si>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</si>
  <si>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</si>
  <si>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</si>
  <si>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</si>
  <si>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</si>
  <si>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</si>
  <si>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</si>
  <si>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</si>
  <si>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</si>
  <si>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</si>
  <si>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</si>
  <si>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</si>
  <si>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</si>
  <si>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</si>
  <si>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</si>
  <si>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</si>
  <si>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</si>
  <si>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</si>
  <si>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</si>
  <si>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</si>
  <si>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</si>
  <si>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</si>
  <si>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</si>
  <si>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</si>
  <si>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</si>
  <si>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</si>
  <si>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</si>
  <si>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</si>
  <si>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</si>
  <si>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</si>
  <si>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</si>
  <si>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</si>
  <si>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</si>
  <si>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</si>
  <si>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</si>
  <si>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</si>
  <si>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</si>
  <si>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</si>
  <si>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</si>
  <si>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</si>
  <si>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</si>
  <si>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</si>
  <si>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</si>
  <si>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</si>
  <si>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</si>
  <si>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</si>
  <si>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</si>
  <si>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</si>
  <si>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</si>
  <si>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</si>
  <si>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</si>
  <si>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</si>
  <si>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</si>
  <si>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</si>
  <si>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</si>
  <si>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</si>
  <si>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</si>
  <si>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</si>
  <si>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</si>
  <si>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</si>
  <si>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</si>
  <si>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</si>
  <si>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</si>
  <si>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</si>
  <si>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</si>
  <si>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</si>
  <si>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</si>
  <si>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</si>
  <si>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</si>
  <si>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</si>
  <si>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</si>
  <si>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</si>
  <si>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</si>
  <si>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</si>
  <si>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</si>
  <si>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</si>
  <si>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</si>
  <si>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</si>
  <si>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</si>
  <si>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</si>
  <si>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</si>
  <si>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</si>
  <si>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</si>
  <si>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</si>
  <si>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</si>
  <si>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</si>
  <si>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</si>
  <si>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</si>
  <si>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</si>
  <si>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</si>
  <si>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</si>
  <si>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</si>
  <si>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</si>
  <si>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</si>
  <si>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</si>
  <si>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</si>
  <si>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</si>
  <si>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</si>
  <si>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</si>
  <si>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</si>
  <si>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</si>
  <si>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</si>
  <si>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</si>
  <si>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</si>
  <si>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</si>
  <si>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</si>
  <si>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</si>
  <si>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</si>
  <si>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</si>
  <si>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</si>
  <si>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</si>
  <si>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</si>
  <si>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</si>
  <si>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</si>
  <si>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</si>
  <si>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</si>
  <si>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</si>
  <si>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</si>
  <si>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</si>
  <si>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</si>
  <si>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</si>
  <si>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</si>
  <si>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</si>
  <si>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</si>
  <si>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</si>
  <si>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</si>
  <si>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</si>
  <si>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</si>
  <si>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</si>
  <si>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</si>
  <si>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</si>
  <si>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</si>
  <si>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</si>
  <si>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</si>
  <si>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</si>
  <si>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</si>
  <si>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</si>
  <si>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</si>
  <si>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</si>
  <si>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</si>
  <si>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</si>
  <si>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</si>
  <si>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</si>
  <si>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</si>
  <si>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</si>
  <si>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</si>
  <si>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</si>
  <si>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</si>
  <si>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</si>
  <si>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</si>
  <si>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</si>
  <si>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</si>
  <si>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</si>
  <si>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</si>
  <si>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</si>
  <si>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</si>
  <si>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</si>
  <si>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</si>
  <si>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</si>
  <si>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</si>
  <si>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</si>
  <si>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</si>
  <si>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</si>
  <si>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</si>
  <si>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</si>
  <si>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</si>
  <si>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</si>
  <si>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</si>
  <si>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</si>
  <si>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</si>
  <si>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</si>
  <si>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</si>
  <si>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</si>
  <si>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</si>
  <si>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</si>
  <si>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</si>
  <si>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</si>
  <si>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</si>
  <si>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</si>
  <si>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</si>
  <si>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</si>
  <si>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</si>
  <si>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</si>
  <si>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</si>
  <si>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</si>
  <si>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</si>
  <si>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</si>
  <si>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</si>
  <si>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</si>
  <si>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</si>
  <si>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</si>
  <si>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</si>
  <si>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</si>
  <si>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</si>
  <si>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</si>
  <si>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</si>
  <si>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</si>
  <si>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</si>
  <si>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</si>
  <si>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</si>
  <si>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</si>
  <si>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</si>
  <si>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</si>
  <si>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</si>
  <si>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</si>
  <si>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</si>
  <si>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</si>
  <si>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</si>
  <si>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</si>
  <si>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</si>
  <si>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</si>
  <si>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</si>
  <si>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</si>
  <si>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</si>
  <si>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</si>
  <si>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</si>
  <si>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</si>
  <si>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</si>
  <si>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</si>
  <si>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</si>
  <si>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</si>
  <si>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</si>
  <si>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</si>
  <si>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</si>
  <si>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</si>
  <si>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</si>
  <si>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</si>
  <si>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</si>
  <si>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</si>
  <si>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</si>
  <si>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</si>
  <si>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</si>
  <si>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</si>
  <si>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</si>
  <si>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</si>
  <si>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</si>
  <si>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</si>
  <si>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</si>
  <si>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</si>
  <si>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</si>
  <si>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</si>
  <si>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</si>
  <si>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</si>
  <si>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</si>
  <si>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</si>
  <si>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</si>
  <si>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</si>
  <si>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</si>
  <si>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</si>
  <si>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</si>
  <si>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</si>
  <si>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</si>
  <si>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</si>
  <si>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</si>
  <si>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</si>
  <si>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</si>
  <si>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</si>
  <si>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</si>
  <si>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</si>
  <si>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</si>
  <si>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</si>
  <si>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</si>
  <si>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</si>
  <si>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</si>
  <si>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</si>
  <si>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</si>
  <si>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</si>
  <si>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</si>
  <si>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</si>
  <si>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</si>
  <si>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</si>
  <si>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</si>
  <si>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</si>
  <si>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</si>
  <si>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</si>
  <si>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</si>
  <si>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</si>
  <si>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</si>
  <si>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</si>
  <si>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</si>
  <si>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</si>
  <si>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</si>
  <si>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</si>
  <si>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</si>
  <si>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</si>
  <si>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</si>
  <si>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</si>
  <si>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</si>
  <si>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</si>
  <si>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</si>
  <si>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</si>
  <si>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</si>
  <si>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</si>
  <si>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</si>
  <si>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</si>
  <si>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</si>
  <si>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</si>
  <si>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</si>
  <si>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</si>
  <si>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</si>
  <si>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</si>
  <si>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</si>
  <si>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</si>
  <si>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</si>
  <si>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</si>
  <si>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</si>
  <si>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</si>
  <si>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</si>
  <si>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</si>
  <si>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</si>
  <si>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</si>
  <si>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</si>
  <si>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</si>
  <si>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</si>
  <si>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</si>
  <si>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</si>
  <si>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</si>
  <si>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</si>
  <si>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</si>
  <si>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</si>
  <si>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</si>
  <si>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</si>
  <si>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</si>
  <si>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</si>
  <si>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</si>
  <si>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</si>
  <si>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</si>
  <si>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</si>
  <si>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</si>
  <si>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</si>
  <si>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</si>
  <si>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</si>
  <si>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</si>
  <si>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</si>
  <si>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</si>
  <si>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</si>
  <si>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</si>
  <si>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</si>
  <si>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</si>
  <si>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</si>
  <si>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</si>
  <si>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</si>
  <si>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</si>
  <si>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</si>
  <si>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</si>
  <si>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</si>
  <si>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</si>
  <si>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</si>
  <si>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</si>
  <si>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</si>
  <si>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</si>
  <si>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</si>
  <si>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</si>
  <si>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</si>
  <si>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</si>
  <si>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</si>
  <si>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</si>
  <si>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</si>
  <si>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</si>
  <si>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</si>
  <si>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</si>
  <si>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</si>
  <si>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</si>
  <si>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</si>
  <si>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</si>
  <si>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</si>
  <si>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</si>
  <si>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</si>
  <si>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</si>
  <si>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</si>
  <si>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</si>
  <si>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</si>
  <si>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</si>
  <si>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</si>
  <si>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</si>
  <si>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</si>
  <si>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</si>
  <si>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</si>
  <si>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</si>
  <si>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</si>
  <si>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</si>
  <si>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</si>
  <si>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</si>
  <si>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</si>
  <si>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</si>
  <si>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</si>
  <si>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</si>
  <si>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</si>
  <si>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</si>
  <si>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</si>
  <si>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</si>
  <si>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</si>
  <si>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</si>
  <si>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</si>
  <si>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</si>
  <si>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</si>
  <si>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</si>
  <si>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</si>
  <si>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</si>
  <si>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</si>
  <si>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</si>
  <si>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</si>
  <si>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</si>
  <si>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</si>
  <si>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</si>
  <si>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</si>
  <si>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</si>
  <si>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</si>
  <si>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</si>
  <si>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</si>
  <si>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</si>
  <si>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</si>
  <si>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</si>
  <si>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</si>
  <si>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</si>
  <si>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</si>
  <si>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</si>
  <si>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</si>
  <si>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</si>
  <si>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</si>
  <si>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</si>
  <si>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</si>
  <si>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</si>
  <si>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</si>
  <si>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</si>
  <si>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</si>
  <si>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</si>
  <si>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</si>
  <si>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</si>
  <si>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</si>
  <si>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</si>
  <si>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</si>
  <si>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</si>
  <si>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</si>
  <si>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</si>
  <si>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</si>
  <si>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</si>
  <si>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</si>
  <si>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</si>
  <si>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</si>
  <si>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</si>
  <si>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</si>
  <si>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</si>
  <si>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</si>
  <si>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</si>
  <si>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</si>
  <si>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</si>
  <si>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</si>
  <si>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</si>
  <si>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</si>
  <si>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</si>
  <si>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</si>
  <si>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</si>
  <si>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</si>
  <si>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</si>
  <si>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</si>
  <si>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</si>
  <si>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</si>
  <si>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</si>
  <si>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</si>
  <si>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</si>
  <si>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</si>
  <si>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</si>
  <si>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</si>
  <si>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</si>
  <si>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</si>
  <si>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</si>
  <si>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</si>
  <si>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</si>
  <si>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</si>
  <si>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</si>
  <si>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</si>
  <si>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</si>
  <si>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</si>
  <si>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</si>
  <si>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</si>
  <si>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</si>
  <si>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</si>
  <si>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</si>
  <si>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</si>
  <si>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</si>
  <si>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</si>
  <si>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</si>
  <si>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</si>
  <si>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</si>
  <si>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</si>
  <si>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</si>
  <si>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</si>
  <si>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</si>
  <si>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</si>
  <si>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</si>
  <si>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</si>
  <si>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</si>
  <si>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</si>
  <si>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</si>
  <si>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</si>
  <si>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</si>
  <si>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</si>
  <si>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</si>
  <si>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</si>
  <si>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</si>
  <si>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</si>
  <si>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</si>
  <si>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</si>
  <si>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</si>
  <si>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</si>
  <si>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</si>
  <si>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</si>
  <si>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</si>
  <si>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</si>
  <si>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</si>
  <si>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</si>
  <si>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</si>
  <si>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</si>
  <si>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</si>
  <si>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</si>
  <si>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</si>
  <si>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</si>
  <si>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</si>
  <si>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</si>
  <si>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</si>
  <si>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</si>
  <si>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</si>
  <si>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</si>
  <si>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</si>
  <si>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</si>
  <si>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</si>
  <si>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</si>
  <si>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</si>
  <si>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</si>
  <si>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</si>
  <si>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</si>
  <si>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</si>
  <si>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</si>
  <si>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</si>
  <si>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</si>
  <si>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</si>
  <si>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</si>
  <si>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</si>
  <si>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</si>
  <si>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</si>
  <si>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</si>
  <si>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</si>
  <si>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</si>
  <si>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</si>
  <si>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</si>
  <si>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</si>
  <si>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</si>
  <si>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</si>
  <si>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</si>
  <si>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</si>
  <si>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</si>
  <si>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</si>
  <si>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</si>
  <si>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</si>
  <si>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</si>
  <si>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</si>
  <si>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</si>
  <si>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</si>
  <si>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</si>
  <si>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</si>
  <si>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</si>
  <si>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</si>
  <si>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</si>
  <si>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</si>
  <si>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</si>
  <si>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</si>
  <si>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</si>
  <si>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</si>
  <si>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</si>
  <si>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</si>
  <si>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</si>
  <si>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</si>
  <si>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</si>
  <si>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</si>
  <si>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</si>
  <si>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</si>
  <si>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</si>
  <si>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</si>
  <si>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</si>
  <si>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</si>
  <si>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</si>
  <si>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</si>
  <si>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</si>
  <si>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</si>
  <si>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</si>
  <si>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</si>
  <si>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</si>
  <si>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</si>
  <si>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</si>
  <si>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</si>
  <si>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</si>
  <si>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</si>
  <si>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</si>
  <si>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</si>
  <si>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</si>
  <si>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</si>
  <si>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</si>
  <si>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</si>
  <si>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</si>
  <si>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</si>
  <si>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</si>
  <si>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</si>
  <si>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</si>
  <si>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</si>
  <si>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</si>
  <si>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</si>
  <si>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</si>
  <si>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</si>
  <si>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</si>
  <si>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</si>
  <si>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</si>
  <si>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</si>
  <si>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</si>
  <si>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</si>
  <si>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</si>
  <si>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</si>
  <si>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</si>
  <si>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</si>
  <si>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</si>
  <si>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</si>
  <si>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</si>
  <si>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</si>
  <si>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</si>
  <si>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</si>
  <si>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</si>
  <si>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</si>
  <si>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</si>
  <si>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</si>
  <si>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</si>
  <si>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</si>
  <si>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</si>
  <si>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</si>
  <si>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</si>
  <si>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</si>
  <si>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</si>
  <si>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</si>
  <si>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</si>
  <si>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</si>
  <si>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</si>
  <si>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</si>
  <si>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</si>
  <si>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</si>
  <si>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</si>
  <si>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</si>
  <si>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</si>
  <si>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</si>
  <si>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</si>
  <si>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</si>
  <si>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</si>
  <si>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</si>
  <si>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</si>
  <si>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</si>
  <si>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</si>
  <si>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</si>
  <si>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</si>
  <si>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</si>
  <si>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</si>
  <si>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</si>
  <si>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</si>
  <si>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</si>
  <si>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</si>
  <si>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</si>
  <si>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</si>
  <si>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</si>
  <si>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</si>
  <si>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</si>
  <si>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</si>
  <si>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</si>
  <si>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</si>
  <si>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</si>
  <si>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</si>
  <si>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</si>
  <si>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</si>
  <si>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</si>
  <si>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</si>
  <si>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</si>
  <si>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</si>
  <si>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</si>
  <si>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</si>
  <si>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</si>
  <si>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</si>
  <si>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</si>
  <si>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</si>
  <si>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</si>
  <si>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</si>
  <si>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</si>
  <si>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</si>
  <si>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</si>
  <si>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</si>
  <si>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</si>
  <si>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</si>
  <si>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</si>
  <si>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</si>
  <si>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</si>
  <si>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</si>
  <si>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</si>
  <si>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</si>
  <si>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</si>
  <si>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</si>
  <si>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</si>
  <si>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</si>
  <si>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</si>
  <si>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</si>
  <si>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</si>
  <si>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</si>
  <si>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</si>
  <si>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</si>
  <si>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</si>
  <si>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</si>
  <si>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</si>
  <si>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</si>
  <si>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</si>
  <si>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</si>
  <si>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</si>
  <si>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</si>
  <si>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</si>
  <si>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</si>
  <si>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</si>
  <si>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</si>
  <si>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</si>
  <si>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</si>
  <si>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</si>
  <si>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</si>
  <si>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</si>
  <si>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</si>
  <si>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</si>
  <si>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</si>
  <si>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</si>
  <si>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</si>
  <si>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</si>
  <si>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</si>
  <si>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</si>
  <si>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</si>
  <si>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</si>
  <si>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</si>
  <si>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</si>
  <si>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</si>
  <si>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</si>
  <si>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</si>
  <si>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</si>
  <si>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</si>
  <si>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</si>
  <si>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</si>
  <si>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</si>
  <si>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</si>
  <si>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</si>
  <si>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</si>
  <si>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</si>
  <si>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</si>
  <si>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</si>
  <si>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</si>
  <si>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</si>
  <si>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</si>
  <si>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</si>
  <si>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</si>
  <si>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</si>
  <si>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</si>
  <si>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</si>
  <si>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</si>
  <si>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</si>
  <si>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</si>
  <si>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</si>
  <si>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</si>
  <si>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</si>
  <si>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</si>
  <si>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</si>
  <si>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</si>
  <si>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</si>
  <si>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</si>
  <si>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</si>
  <si>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</si>
  <si>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</si>
  <si>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</si>
  <si>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</si>
  <si>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</si>
  <si>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</si>
  <si>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</si>
  <si>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</si>
  <si>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</si>
  <si>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</si>
  <si>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</si>
  <si>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</si>
  <si>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</si>
  <si>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</si>
  <si>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</si>
  <si>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</si>
  <si>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</si>
  <si>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</si>
  <si>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</si>
  <si>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</si>
  <si>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</si>
  <si>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</si>
  <si>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</si>
  <si>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</si>
  <si>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</si>
  <si>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</si>
  <si>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</si>
  <si>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</si>
  <si>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</si>
  <si>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</si>
  <si>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</si>
  <si>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</si>
  <si>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</si>
  <si>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</si>
  <si>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</si>
  <si>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</si>
  <si>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</si>
  <si>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</si>
  <si>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</si>
  <si>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</si>
  <si>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</si>
  <si>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</si>
  <si>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</si>
  <si>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</si>
  <si>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</si>
  <si>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</si>
  <si>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</si>
  <si>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</si>
  <si>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</si>
  <si>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</si>
  <si>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</si>
  <si>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</si>
  <si>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</si>
  <si>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</si>
  <si>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</si>
  <si>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</si>
  <si>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</si>
  <si>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</si>
  <si>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</si>
  <si>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</si>
  <si>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</si>
  <si>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</si>
  <si>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</si>
  <si>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</si>
  <si>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</si>
  <si>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</si>
  <si>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</si>
  <si>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</si>
  <si>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</si>
  <si>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</si>
  <si>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</si>
  <si>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</si>
  <si>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</si>
  <si>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</si>
  <si>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</si>
  <si>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</si>
  <si>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</si>
  <si>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</si>
  <si>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</si>
  <si>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</si>
  <si>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</si>
  <si>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</si>
  <si>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</si>
  <si>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</si>
  <si>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</si>
  <si>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</si>
  <si>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</si>
  <si>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</si>
  <si>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</si>
  <si>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</si>
  <si>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</si>
  <si>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</si>
  <si>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</si>
  <si>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</si>
  <si>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</si>
  <si>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</si>
  <si>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</si>
  <si>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</si>
  <si>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</si>
  <si>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</si>
  <si>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</si>
  <si>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</si>
  <si>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</si>
  <si>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</si>
  <si>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</si>
  <si>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</si>
  <si>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</si>
  <si>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</si>
  <si>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</si>
  <si>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</si>
  <si>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</si>
  <si>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</si>
  <si>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</si>
  <si>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</si>
  <si>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</si>
  <si>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</si>
  <si>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</si>
  <si>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</si>
  <si>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</si>
  <si>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</si>
  <si>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</si>
  <si>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</si>
  <si>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</si>
  <si>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</si>
  <si>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</si>
  <si>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</si>
  <si>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</si>
  <si>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</si>
  <si>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</si>
  <si>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</si>
  <si>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</si>
  <si>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</si>
  <si>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</si>
  <si>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</si>
  <si>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</si>
  <si>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</si>
  <si>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</si>
  <si>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</si>
  <si>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</si>
  <si>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</si>
  <si>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</si>
  <si>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</si>
  <si>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</si>
  <si>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</si>
  <si>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</si>
  <si>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</si>
  <si>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</si>
  <si>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</si>
  <si>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</si>
  <si>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</si>
  <si>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</si>
  <si>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</si>
  <si>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</si>
  <si>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</si>
  <si>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</si>
  <si>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</si>
  <si>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</si>
  <si>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</si>
  <si>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</si>
  <si>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</si>
  <si>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</si>
  <si>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</si>
  <si>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</si>
  <si>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</si>
  <si>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</si>
  <si>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</si>
  <si>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</si>
  <si>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</si>
  <si>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</si>
  <si>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</si>
  <si>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</si>
  <si>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</si>
  <si>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</si>
  <si>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</si>
  <si>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</si>
  <si>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</si>
  <si>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</si>
  <si>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</si>
  <si>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</si>
  <si>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</si>
  <si>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</si>
  <si>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</si>
  <si>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</si>
  <si>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</si>
  <si>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</si>
  <si>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</si>
  <si>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</si>
  <si>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</si>
  <si>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</si>
  <si>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</si>
  <si>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</si>
  <si>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</si>
  <si>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</si>
  <si>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</si>
  <si>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</si>
  <si>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</si>
  <si>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</si>
  <si>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</si>
  <si>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</si>
  <si>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</si>
  <si>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</si>
  <si>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</si>
  <si>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</si>
  <si>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</si>
  <si>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</si>
  <si>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</si>
  <si>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</si>
  <si>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</si>
  <si>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</si>
  <si>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</si>
  <si>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</si>
  <si>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</si>
  <si>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</si>
  <si>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</si>
  <si>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</si>
  <si>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</si>
  <si>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</si>
  <si>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</si>
  <si>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</si>
  <si>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</si>
  <si>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</si>
  <si>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</si>
  <si>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</si>
  <si>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</si>
  <si>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</si>
  <si>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</si>
  <si>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</si>
  <si>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</si>
  <si>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</si>
  <si>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</si>
  <si>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</si>
  <si>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</si>
  <si>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</si>
  <si>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</si>
  <si>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</si>
  <si>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</si>
  <si>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</si>
  <si>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</si>
  <si>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</si>
  <si>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</si>
  <si>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</si>
  <si>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</si>
  <si>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</si>
  <si>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</si>
  <si>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</si>
  <si>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</si>
  <si>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</si>
  <si>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</si>
  <si>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</si>
  <si>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</si>
  <si>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</si>
  <si>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</si>
  <si>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</si>
  <si>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</si>
  <si>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</si>
  <si>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</si>
  <si>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</si>
  <si>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</si>
  <si>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</si>
  <si>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</si>
  <si>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</si>
  <si>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</si>
  <si>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</si>
  <si>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</si>
  <si>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</si>
  <si>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</si>
  <si>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</si>
  <si>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</si>
  <si>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</si>
  <si>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</si>
  <si>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</si>
  <si>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</si>
  <si>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</si>
  <si>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</si>
  <si>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</si>
  <si>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</si>
  <si>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</si>
  <si>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</si>
  <si>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</si>
  <si>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</si>
  <si>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</si>
  <si>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</si>
  <si>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</si>
  <si>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</si>
  <si>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</si>
  <si>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</si>
  <si>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</si>
  <si>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</si>
  <si>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</si>
  <si>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</si>
  <si>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</si>
  <si>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</si>
  <si>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</si>
  <si>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</si>
  <si>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</si>
  <si>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</si>
  <si>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</si>
  <si>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</si>
  <si>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</si>
  <si>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</si>
  <si>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</si>
  <si>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</si>
  <si>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</si>
  <si>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</si>
  <si>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</si>
  <si>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</si>
  <si>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</si>
  <si>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</si>
  <si>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</si>
  <si>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</si>
  <si>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</si>
  <si>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</si>
  <si>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</si>
  <si>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</si>
  <si>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</si>
  <si>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</si>
  <si>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</si>
  <si>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</si>
  <si>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</si>
  <si>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</si>
  <si>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</si>
  <si>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</si>
  <si>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</si>
  <si>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</si>
  <si>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</si>
  <si>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</si>
  <si>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</si>
  <si>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</si>
  <si>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</si>
  <si>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</si>
  <si>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</si>
  <si>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</si>
  <si>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</si>
  <si>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</si>
  <si>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</si>
  <si>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</si>
  <si>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</si>
  <si>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</si>
  <si>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</si>
  <si>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</si>
  <si>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</si>
  <si>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</si>
  <si>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</si>
  <si>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</si>
  <si>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</si>
  <si>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</si>
  <si>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</si>
  <si>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</si>
  <si>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</si>
  <si>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</si>
  <si>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</si>
  <si>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</si>
  <si>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</si>
  <si>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</si>
  <si>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</si>
  <si>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</si>
  <si>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</si>
  <si>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</si>
  <si>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</si>
  <si>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</si>
  <si>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</si>
  <si>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</si>
  <si>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</si>
  <si>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</si>
  <si>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</si>
  <si>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</si>
  <si>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</si>
  <si>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</si>
  <si>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</si>
  <si>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</si>
  <si>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</si>
  <si>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</si>
  <si>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</si>
  <si>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</si>
  <si>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</si>
  <si>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</si>
  <si>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</si>
  <si>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</si>
  <si>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</si>
  <si>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</si>
  <si>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</si>
  <si>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</si>
  <si>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</si>
  <si>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</si>
  <si>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</si>
  <si>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</si>
  <si>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</si>
  <si>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</si>
  <si>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</si>
  <si>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</si>
  <si>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</si>
  <si>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</si>
  <si>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</si>
  <si>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</si>
  <si>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</si>
  <si>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</si>
  <si>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</si>
  <si>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</si>
  <si>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</si>
  <si>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</si>
  <si>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</si>
  <si>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</si>
  <si>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</si>
  <si>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</si>
  <si>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</si>
  <si>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</si>
  <si>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</si>
  <si>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</si>
  <si>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</si>
  <si>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</si>
  <si>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</si>
  <si>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</si>
  <si>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</si>
  <si>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</si>
  <si>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</si>
  <si>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</si>
  <si>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</si>
  <si>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</si>
  <si>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</si>
  <si>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</si>
  <si>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</si>
  <si>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</si>
  <si>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</si>
  <si>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</si>
  <si>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</si>
  <si>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</si>
  <si>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</si>
  <si>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</si>
  <si>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</si>
  <si>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</si>
  <si>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</si>
  <si>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</si>
  <si>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</si>
  <si>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</si>
  <si>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</si>
  <si>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</si>
  <si>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</si>
  <si>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</si>
  <si>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</si>
  <si>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</si>
  <si>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</si>
  <si>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</si>
  <si>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</si>
  <si>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</si>
  <si>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</si>
  <si>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</si>
  <si>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</si>
  <si>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</si>
  <si>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</si>
  <si>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</si>
  <si>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</si>
  <si>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</si>
  <si>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</si>
  <si>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</si>
  <si>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</si>
  <si>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</si>
  <si>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</si>
  <si>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</si>
  <si>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</si>
  <si>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</si>
  <si>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</si>
  <si>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</si>
  <si>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</si>
  <si>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</si>
  <si>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</si>
  <si>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</si>
  <si>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</si>
  <si>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</si>
  <si>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</si>
  <si>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</si>
  <si>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</si>
  <si>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</si>
  <si>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</si>
  <si>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</si>
  <si>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</si>
  <si>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</si>
  <si>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</si>
  <si>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</si>
  <si>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</si>
  <si>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</si>
  <si>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</si>
  <si>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</si>
  <si>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</si>
  <si>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</si>
  <si>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</si>
  <si>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</si>
  <si>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</si>
  <si>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</si>
  <si>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</si>
  <si>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</si>
  <si>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</si>
  <si>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</si>
  <si>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</si>
  <si>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</si>
  <si>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</si>
  <si>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</si>
  <si>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</si>
  <si>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</si>
  <si>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</si>
  <si>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</si>
  <si>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</si>
  <si>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</si>
  <si>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</si>
  <si>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</si>
  <si>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</si>
  <si>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</si>
  <si>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</si>
  <si>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</si>
  <si>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</si>
  <si>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</si>
  <si>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</si>
  <si>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</si>
  <si>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</si>
  <si>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</si>
  <si>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</si>
  <si>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</si>
  <si>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</si>
  <si>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</si>
  <si>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</si>
  <si>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</si>
  <si>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</si>
  <si>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</si>
  <si>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</si>
  <si>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</si>
  <si>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</si>
  <si>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</si>
  <si>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</si>
  <si>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</si>
  <si>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</si>
  <si>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</si>
  <si>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</si>
  <si>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</si>
  <si>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</si>
  <si>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</si>
  <si>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</si>
  <si>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</si>
  <si>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</si>
  <si>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</si>
  <si>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</si>
  <si>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</si>
  <si>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</si>
  <si>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</si>
  <si>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</si>
  <si>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</si>
  <si>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</si>
  <si>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</si>
  <si>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</si>
  <si>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</si>
  <si>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</si>
  <si>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</si>
  <si>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</si>
  <si>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</si>
  <si>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</si>
  <si>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</si>
  <si>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</si>
  <si>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</si>
  <si>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</si>
  <si>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</si>
  <si>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</si>
  <si>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</si>
  <si>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</si>
  <si>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</si>
  <si>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</si>
  <si>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</si>
  <si>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</si>
  <si>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</si>
  <si>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</si>
  <si>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</si>
  <si>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</si>
  <si>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</si>
  <si>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</si>
  <si>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</si>
  <si>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</si>
  <si>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</si>
  <si>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</si>
  <si>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</si>
  <si>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</si>
  <si>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</si>
  <si>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</si>
  <si>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</si>
  <si>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</si>
  <si>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</si>
  <si>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</si>
  <si>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</si>
  <si>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</si>
  <si>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</si>
  <si>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</si>
  <si>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</si>
  <si>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</si>
  <si>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</si>
  <si>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</si>
  <si>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</si>
  <si>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</si>
  <si>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</si>
  <si>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</si>
  <si>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</si>
  <si>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</si>
  <si>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</si>
  <si>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</si>
  <si>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</si>
  <si>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</si>
  <si>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</si>
  <si>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</si>
  <si>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</si>
  <si>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</si>
  <si>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</si>
  <si>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</si>
  <si>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</si>
  <si>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</si>
  <si>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</si>
  <si>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</si>
  <si>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</si>
  <si>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</si>
  <si>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</si>
  <si>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</si>
  <si>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</si>
  <si>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</si>
  <si>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</si>
  <si>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</si>
  <si>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</si>
  <si>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</si>
  <si>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</si>
  <si>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</si>
  <si>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</si>
  <si>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</si>
  <si>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</si>
  <si>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</si>
  <si>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</si>
  <si>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</si>
  <si>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</si>
  <si>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</si>
  <si>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</si>
  <si>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</si>
  <si>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</si>
  <si>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</si>
  <si>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</si>
  <si>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</si>
  <si>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</si>
  <si>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</si>
  <si>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</si>
  <si>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</si>
  <si>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</si>
  <si>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</si>
  <si>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</si>
  <si>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</si>
  <si>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</si>
  <si>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</si>
  <si>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</si>
  <si>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</si>
  <si>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</si>
  <si>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</si>
  <si>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</si>
  <si>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</si>
  <si>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</si>
  <si>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</si>
  <si>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</si>
  <si>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</si>
  <si>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</si>
  <si>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</si>
  <si>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</si>
  <si>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</si>
  <si>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</si>
  <si>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</si>
  <si>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</si>
  <si>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</si>
  <si>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</si>
  <si>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</si>
  <si>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</si>
  <si>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</si>
  <si>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</si>
  <si>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</si>
  <si>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</si>
  <si>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</si>
  <si>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</si>
  <si>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</si>
  <si>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</si>
  <si>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</si>
  <si>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</si>
  <si>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</si>
  <si>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</si>
  <si>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</si>
  <si>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</si>
  <si>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</si>
  <si>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</si>
  <si>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</si>
  <si>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</si>
  <si>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</si>
  <si>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</si>
  <si>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</si>
  <si>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</si>
  <si>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</si>
  <si>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</si>
  <si>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</si>
  <si>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</si>
  <si>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</si>
  <si>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</si>
  <si>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</si>
  <si>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</si>
  <si>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</si>
  <si>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</si>
  <si>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</si>
  <si>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</si>
  <si>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</si>
  <si>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</si>
  <si>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</si>
  <si>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</si>
  <si>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</si>
  <si>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</si>
  <si>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</si>
  <si>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</si>
  <si>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</si>
  <si>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</si>
  <si>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</si>
  <si>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</si>
  <si>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</si>
  <si>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</si>
  <si>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</si>
  <si>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</si>
  <si>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</si>
  <si>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</si>
  <si>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</si>
  <si>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</si>
  <si>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</si>
  <si>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</si>
  <si>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</si>
  <si>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</si>
  <si>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</si>
  <si>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</si>
  <si>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</si>
  <si>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</si>
  <si>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</si>
  <si>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</si>
  <si>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</si>
  <si>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</si>
  <si>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</si>
  <si>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</si>
  <si>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</si>
  <si>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</si>
  <si>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</si>
  <si>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</si>
  <si>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</si>
  <si>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</si>
  <si>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</si>
  <si>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</si>
  <si>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</si>
  <si>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</si>
  <si>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</si>
  <si>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</si>
  <si>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</si>
  <si>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</si>
  <si>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</si>
  <si>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</si>
  <si>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</si>
  <si>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</si>
  <si>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</si>
  <si>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</si>
  <si>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</si>
  <si>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</si>
  <si>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</si>
  <si>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</si>
  <si>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</si>
  <si>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</si>
  <si>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</si>
  <si>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</si>
  <si>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</si>
  <si>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</si>
  <si>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</si>
  <si>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</si>
  <si>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</si>
  <si>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</si>
  <si>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</si>
  <si>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</si>
  <si>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</si>
  <si>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</si>
  <si>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</si>
  <si>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</si>
  <si>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</si>
  <si>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</si>
  <si>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</si>
  <si>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</si>
  <si>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</si>
  <si>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</si>
  <si>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</si>
  <si>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</si>
  <si>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</si>
  <si>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</si>
  <si>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</si>
  <si>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</si>
  <si>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</si>
  <si>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</si>
  <si>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</si>
  <si>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</si>
  <si>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</si>
  <si>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</si>
  <si>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</si>
  <si>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</si>
  <si>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</si>
  <si>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</si>
  <si>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</si>
  <si>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</si>
  <si>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</si>
  <si>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</si>
  <si>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</si>
  <si>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</si>
  <si>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</si>
  <si>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</si>
  <si>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</si>
  <si>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</si>
  <si>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</si>
  <si>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</si>
  <si>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</si>
  <si>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</si>
  <si>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</si>
  <si>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</si>
  <si>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</si>
  <si>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</si>
  <si>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</si>
  <si>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</si>
  <si>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</si>
  <si>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</si>
  <si>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</si>
  <si>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</si>
  <si>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</si>
  <si>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</si>
  <si>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</si>
  <si>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</si>
  <si>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</si>
  <si>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</si>
  <si>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</si>
  <si>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</si>
  <si>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</si>
  <si>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</si>
  <si>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</si>
  <si>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</si>
  <si>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</si>
  <si>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</si>
  <si>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</si>
  <si>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</si>
  <si>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</si>
  <si>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</si>
  <si>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</si>
  <si>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</si>
  <si>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</si>
  <si>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</si>
  <si>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</si>
  <si>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</si>
  <si>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</si>
  <si>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</si>
  <si>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</si>
  <si>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</si>
  <si>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</si>
  <si>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</si>
  <si>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</si>
  <si>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</si>
  <si>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</si>
  <si>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</si>
  <si>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</si>
  <si>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</si>
  <si>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</si>
  <si>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</si>
  <si>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</si>
  <si>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</si>
  <si>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</si>
  <si>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</si>
  <si>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</si>
  <si>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</si>
  <si>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</si>
  <si>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</si>
  <si>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</si>
  <si>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</si>
  <si>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</si>
  <si>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</si>
  <si>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</si>
  <si>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</si>
  <si>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</si>
  <si>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</si>
  <si>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</si>
  <si>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</si>
  <si>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</si>
  <si>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</si>
  <si>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</si>
  <si>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</si>
  <si>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</si>
  <si>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</si>
  <si>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</si>
  <si>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</si>
  <si>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</si>
  <si>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</si>
  <si>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</si>
  <si>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</si>
  <si>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</si>
  <si>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</si>
  <si>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</si>
  <si>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</si>
  <si>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</si>
  <si>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</si>
  <si>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</si>
  <si>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</si>
  <si>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</si>
  <si>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</si>
  <si>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</si>
  <si>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</si>
  <si>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</si>
  <si>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</si>
  <si>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</si>
  <si>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</si>
  <si>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</si>
  <si>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</si>
  <si>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</si>
  <si>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</si>
  <si>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</si>
  <si>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</si>
  <si>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</si>
  <si>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</si>
  <si>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</si>
  <si>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</si>
  <si>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</si>
  <si>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</si>
  <si>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</si>
  <si>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</si>
  <si>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</si>
  <si>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</si>
  <si>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</si>
  <si>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</si>
  <si>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</si>
  <si>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</si>
  <si>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</si>
  <si>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</si>
  <si>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</si>
  <si>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</si>
  <si>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</si>
  <si>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</si>
  <si>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</si>
  <si>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</si>
  <si>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</si>
  <si>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</si>
  <si>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</si>
  <si>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</si>
  <si>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</si>
  <si>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</si>
  <si>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</si>
  <si>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</si>
  <si>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</si>
  <si>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</si>
  <si>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</si>
  <si>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</si>
  <si>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</si>
  <si>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</si>
  <si>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</si>
  <si>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</si>
  <si>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</si>
  <si>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</si>
  <si>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</si>
  <si>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</si>
  <si>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</si>
  <si>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</si>
  <si>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</si>
  <si>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</si>
  <si>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</si>
  <si>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</si>
  <si>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</si>
  <si>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</si>
  <si>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</si>
  <si>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</si>
  <si>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</si>
  <si>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</si>
  <si>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</si>
  <si>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</si>
  <si>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</si>
  <si>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</si>
  <si>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</si>
  <si>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</si>
  <si>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</si>
  <si>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</si>
  <si>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</si>
  <si>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</si>
  <si>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</si>
  <si>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</si>
  <si>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</si>
  <si>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</si>
  <si>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</si>
  <si>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</si>
  <si>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</si>
  <si>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</si>
  <si>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</si>
  <si>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</si>
  <si>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</si>
  <si>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</si>
  <si>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</si>
  <si>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</si>
  <si>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</si>
  <si>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</si>
  <si>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</si>
  <si>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</si>
  <si>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</si>
  <si>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</si>
  <si>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</si>
  <si>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</si>
  <si>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</si>
  <si>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</si>
  <si>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</si>
  <si>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</si>
  <si>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</si>
  <si>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</si>
  <si>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</si>
  <si>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</si>
  <si>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</si>
  <si>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</si>
  <si>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</si>
  <si>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</si>
  <si>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</si>
  <si>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</si>
  <si>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</si>
  <si>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</si>
  <si>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</si>
  <si>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</si>
  <si>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</si>
  <si>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</si>
  <si>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</si>
  <si>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</si>
  <si>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</si>
  <si>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</si>
  <si>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</si>
  <si>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</si>
  <si>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</si>
  <si>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</si>
  <si>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</si>
  <si>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</si>
  <si>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</si>
  <si>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</si>
  <si>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</si>
  <si>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</si>
  <si>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</si>
  <si>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</si>
  <si>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</si>
  <si>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</si>
  <si>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</si>
  <si>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</si>
  <si>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</si>
  <si>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</si>
  <si>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</si>
  <si>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</si>
  <si>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</si>
  <si>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</si>
  <si>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</si>
  <si>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</si>
  <si>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</si>
  <si>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</si>
  <si>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</si>
  <si>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</si>
  <si>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</si>
  <si>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</si>
  <si>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</si>
  <si>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</si>
  <si>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</si>
  <si>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</si>
  <si>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</si>
  <si>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</si>
  <si>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</si>
  <si>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</si>
  <si>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</si>
  <si>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</si>
  <si>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</si>
  <si>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</si>
  <si>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</si>
  <si>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</si>
  <si>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</si>
  <si>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</si>
  <si>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</si>
  <si>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</si>
  <si>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</si>
  <si>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</si>
  <si>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</si>
  <si>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</si>
  <si>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</si>
  <si>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</si>
  <si>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</si>
  <si>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</si>
  <si>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</si>
  <si>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</si>
  <si>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</si>
  <si>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</si>
  <si>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</si>
  <si>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</si>
  <si>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</si>
  <si>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</si>
  <si>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</si>
  <si>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</si>
  <si>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</si>
  <si>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</si>
  <si>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</si>
  <si>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</si>
  <si>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</si>
  <si>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</si>
  <si>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</si>
  <si>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</si>
  <si>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</si>
  <si>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</si>
  <si>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</si>
  <si>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</si>
  <si>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</si>
  <si>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</si>
  <si>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</si>
  <si>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</si>
  <si>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</si>
  <si>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</si>
  <si>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</si>
  <si>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</si>
  <si>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</si>
  <si>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</si>
  <si>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</si>
  <si>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</si>
  <si>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</si>
  <si>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</si>
  <si>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</si>
  <si>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</si>
  <si>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</si>
  <si>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</si>
  <si>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</si>
  <si>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</si>
  <si>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</si>
  <si>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</si>
  <si>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</si>
  <si>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</si>
  <si>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</si>
  <si>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</si>
  <si>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</si>
  <si>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</si>
  <si>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</si>
  <si>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</si>
  <si>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</si>
  <si>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</si>
  <si>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</si>
  <si>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</si>
  <si>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</si>
  <si>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</si>
  <si>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</si>
  <si>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</si>
  <si>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</si>
  <si>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</si>
  <si>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</si>
  <si>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</si>
  <si>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</si>
  <si>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</si>
  <si>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</si>
  <si>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</si>
  <si>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</si>
  <si>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</si>
  <si>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</si>
  <si>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</si>
  <si>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</si>
  <si>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</si>
  <si>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</si>
  <si>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</si>
  <si>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</si>
  <si>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</si>
  <si>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</si>
  <si>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</si>
  <si>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</si>
  <si>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</si>
  <si>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</si>
  <si>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</si>
  <si>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</si>
  <si>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</si>
  <si>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</si>
  <si>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</si>
  <si>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</si>
  <si>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</si>
  <si>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</si>
  <si>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</si>
  <si>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</si>
  <si>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</si>
  <si>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</si>
  <si>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</si>
  <si>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</si>
  <si>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</si>
  <si>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</si>
  <si>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</si>
  <si>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</si>
  <si>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</si>
  <si>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</si>
  <si>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</si>
  <si>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</si>
  <si>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</si>
  <si>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</si>
  <si>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</si>
  <si>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</si>
  <si>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</si>
  <si>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</si>
  <si>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</si>
  <si>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</si>
  <si>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</si>
  <si>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</si>
  <si>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</si>
  <si>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</si>
  <si>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</si>
  <si>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</si>
  <si>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</si>
  <si>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</si>
  <si>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</si>
  <si>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</si>
  <si>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</si>
  <si>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</si>
  <si>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</si>
  <si>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</si>
  <si>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</si>
  <si>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</si>
  <si>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</si>
  <si>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</si>
  <si>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</si>
  <si>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</si>
  <si>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</si>
  <si>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</si>
  <si>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</si>
  <si>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</si>
  <si>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</si>
  <si>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</si>
  <si>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</si>
  <si>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</si>
  <si>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</si>
  <si>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</si>
  <si>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</si>
  <si>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</si>
  <si>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</si>
  <si>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</si>
  <si>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</si>
  <si>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</si>
  <si>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</si>
  <si>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</si>
  <si>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</si>
  <si>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</si>
  <si>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</si>
  <si>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</si>
  <si>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</si>
  <si>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</si>
  <si>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</si>
  <si>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</si>
  <si>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</si>
  <si>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</si>
  <si>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</si>
  <si>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</si>
  <si>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</si>
  <si>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</si>
  <si>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</si>
  <si>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</si>
  <si>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</si>
  <si>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</si>
  <si>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</si>
  <si>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</si>
  <si>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</si>
  <si>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</si>
  <si>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</si>
  <si>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</si>
  <si>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</si>
  <si>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</si>
  <si>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</si>
  <si>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</si>
  <si>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</si>
  <si>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</si>
  <si>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</si>
  <si>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</si>
  <si>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</si>
  <si>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</si>
  <si>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</si>
  <si>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</si>
  <si>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</si>
  <si>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</si>
  <si>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</si>
  <si>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</si>
  <si>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</si>
  <si>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</si>
  <si>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</si>
  <si>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</si>
  <si>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</si>
  <si>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</si>
  <si>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</si>
  <si>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</si>
  <si>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</si>
  <si>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</si>
  <si>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</si>
  <si>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</si>
  <si>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</si>
  <si>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</si>
  <si>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</si>
  <si>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</si>
  <si>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</si>
  <si>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</si>
  <si>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</si>
  <si>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</si>
  <si>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</si>
  <si>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</si>
  <si>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</si>
  <si>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</si>
  <si>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</si>
  <si>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</si>
  <si>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</si>
  <si>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</si>
  <si>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</si>
  <si>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</si>
  <si>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</si>
  <si>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</si>
  <si>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</si>
  <si>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</si>
  <si>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</si>
  <si>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</si>
  <si>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</si>
  <si>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</si>
  <si>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</si>
  <si>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</si>
  <si>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</si>
  <si>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</si>
  <si>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</si>
  <si>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</si>
  <si>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</si>
  <si>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</si>
  <si>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</si>
  <si>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</si>
  <si>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</si>
  <si>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</si>
  <si>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</si>
  <si>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</si>
  <si>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</si>
  <si>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</si>
  <si>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</si>
  <si>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</si>
  <si>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</si>
  <si>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</si>
  <si>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</si>
  <si>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</si>
  <si>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</si>
  <si>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</si>
  <si>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</si>
  <si>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</si>
  <si>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</si>
  <si>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</si>
  <si>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</si>
  <si>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</si>
  <si>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</si>
  <si>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</si>
  <si>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</si>
  <si>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</si>
  <si>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</si>
  <si>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</si>
  <si>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</si>
  <si>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</si>
  <si>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</si>
  <si>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</si>
  <si>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</si>
  <si>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</si>
  <si>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</si>
  <si>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</si>
  <si>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</si>
  <si>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</si>
  <si>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</si>
  <si>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</si>
  <si>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</si>
  <si>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</si>
  <si>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</si>
  <si>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</si>
  <si>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</si>
  <si>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</si>
  <si>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</si>
  <si>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</si>
  <si>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</si>
  <si>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</si>
  <si>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</si>
  <si>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</si>
  <si>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</si>
  <si>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</si>
  <si>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</si>
  <si>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</si>
  <si>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</si>
  <si>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</si>
  <si>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</si>
  <si>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</si>
  <si>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</si>
  <si>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</si>
  <si>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</si>
  <si>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</si>
  <si>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</si>
  <si>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</si>
  <si>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</si>
  <si>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</si>
  <si>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</si>
  <si>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</si>
  <si>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</si>
  <si>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</si>
  <si>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</si>
  <si>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</si>
  <si>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</si>
  <si>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</si>
  <si>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</si>
  <si>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</si>
  <si>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</si>
  <si>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</si>
  <si>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</si>
  <si>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</si>
  <si>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</si>
  <si>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</si>
  <si>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</si>
  <si>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</si>
  <si>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</si>
  <si>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</si>
  <si>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</si>
  <si>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</si>
  <si>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</si>
  <si>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</si>
  <si>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</si>
  <si>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</si>
  <si>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</si>
  <si>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</si>
  <si>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</si>
  <si>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</si>
  <si>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</si>
  <si>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</si>
  <si>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</si>
  <si>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</si>
  <si>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</si>
  <si>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</si>
  <si>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</si>
  <si>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</si>
  <si>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</si>
  <si>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</si>
  <si>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</si>
  <si>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</si>
  <si>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</si>
  <si>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</si>
  <si>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</si>
  <si>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</si>
  <si>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</si>
  <si>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</si>
  <si>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</si>
  <si>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</si>
  <si>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</si>
  <si>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</si>
  <si>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</si>
  <si>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</si>
  <si>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</si>
  <si>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</si>
  <si>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</si>
  <si>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</si>
  <si>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</si>
  <si>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</si>
  <si>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</si>
  <si>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</si>
  <si>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</si>
  <si>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</si>
  <si>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</si>
  <si>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</si>
  <si>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</si>
  <si>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</si>
  <si>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</si>
  <si>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</si>
  <si>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</si>
  <si>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</si>
  <si>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</si>
  <si>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</si>
  <si>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</si>
  <si>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</si>
  <si>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</si>
  <si>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</si>
  <si>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</si>
  <si>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</si>
  <si>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</si>
  <si>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</si>
  <si>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</si>
  <si>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</si>
  <si>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</si>
  <si>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</si>
  <si>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</si>
  <si>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</si>
  <si>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</si>
  <si>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</si>
  <si>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</si>
  <si>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</si>
  <si>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</si>
  <si>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</si>
  <si>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</si>
  <si>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</si>
  <si>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</si>
  <si>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</si>
  <si>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</si>
  <si>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</si>
  <si>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</si>
  <si>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</si>
  <si>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</si>
  <si>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</si>
  <si>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</si>
  <si>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</si>
  <si>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</si>
  <si>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</si>
  <si>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</si>
  <si>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</si>
  <si>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</si>
  <si>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</si>
  <si>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</si>
  <si>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</si>
  <si>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</si>
  <si>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</si>
  <si>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</si>
  <si>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</si>
  <si>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</si>
  <si>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</si>
  <si>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</si>
  <si>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</si>
  <si>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</si>
  <si>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</si>
  <si>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</si>
  <si>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</si>
  <si>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</si>
  <si>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</si>
  <si>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</si>
  <si>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</si>
  <si>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</si>
  <si>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</si>
  <si>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</si>
  <si>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</si>
  <si>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</si>
  <si>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</si>
  <si>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</si>
  <si>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</si>
  <si>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</si>
  <si>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</si>
  <si>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</si>
  <si>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</si>
  <si>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</si>
  <si>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</si>
  <si>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</si>
  <si>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</si>
  <si>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</si>
  <si>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</si>
  <si>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</si>
  <si>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</si>
  <si>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</si>
  <si>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</si>
  <si>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</si>
  <si>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</si>
  <si>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</si>
  <si>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</si>
  <si>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</si>
  <si>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</si>
  <si>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</si>
  <si>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</si>
  <si>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</si>
  <si>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</si>
  <si>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</si>
  <si>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</si>
  <si>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</si>
  <si>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</si>
  <si>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</si>
  <si>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</si>
  <si>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</si>
  <si>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</si>
  <si>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</si>
  <si>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</si>
  <si>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</si>
  <si>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</si>
  <si>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</si>
  <si>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</si>
  <si>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</si>
  <si>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</si>
  <si>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</si>
  <si>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</si>
  <si>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</si>
  <si>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</si>
  <si>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</si>
  <si>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</si>
  <si>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</si>
  <si>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</si>
  <si>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</si>
  <si>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</si>
  <si>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</si>
  <si>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</si>
  <si>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</si>
  <si>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</si>
  <si>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</si>
  <si>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</si>
  <si>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</si>
  <si>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</si>
  <si>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</si>
  <si>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</si>
  <si>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</si>
  <si>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</si>
  <si>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</si>
  <si>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</si>
  <si>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</si>
  <si>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</si>
  <si>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</si>
  <si>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</si>
  <si>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</si>
  <si>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</si>
  <si>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</si>
  <si>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</si>
  <si>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</si>
  <si>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</si>
  <si>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</si>
  <si>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</si>
  <si>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</si>
  <si>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</si>
  <si>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</si>
  <si>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</si>
  <si>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</si>
  <si>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</si>
  <si>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</si>
  <si>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</si>
  <si>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</si>
  <si>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</si>
  <si>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</si>
  <si>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</si>
  <si>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</si>
  <si>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</si>
  <si>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</si>
  <si>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</si>
  <si>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</si>
  <si>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</si>
  <si>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</si>
  <si>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</si>
  <si>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</si>
  <si>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</si>
  <si>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</si>
  <si>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</si>
  <si>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</si>
  <si>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</si>
  <si>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</si>
  <si>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</si>
  <si>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</si>
  <si>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</si>
  <si>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</si>
  <si>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</si>
  <si>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</si>
  <si>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</si>
  <si>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</si>
  <si>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</si>
  <si>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</si>
  <si>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</si>
  <si>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</si>
  <si>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</si>
  <si>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</si>
  <si>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</si>
  <si>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</si>
  <si>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</si>
  <si>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</si>
  <si>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</si>
  <si>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</si>
  <si>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</si>
  <si>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</si>
  <si>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</si>
  <si>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</si>
  <si>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</si>
  <si>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</si>
  <si>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</si>
  <si>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</si>
  <si>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</si>
  <si>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</si>
  <si>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</si>
  <si>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</si>
  <si>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</si>
  <si>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</si>
  <si>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</si>
  <si>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</si>
  <si>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</si>
  <si>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</si>
  <si>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</si>
  <si>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</si>
  <si>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</si>
  <si>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</si>
  <si>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</si>
  <si>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</si>
  <si>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</si>
  <si>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</si>
  <si>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</si>
  <si>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</si>
  <si>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</si>
  <si>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</si>
  <si>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</si>
  <si>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</si>
  <si>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</si>
  <si>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</si>
  <si>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</si>
  <si>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</si>
  <si>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</si>
  <si>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</si>
  <si>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</si>
  <si>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</si>
  <si>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</si>
  <si>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</si>
  <si>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</si>
  <si>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</si>
  <si>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</si>
  <si>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</si>
  <si>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</si>
  <si>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</si>
  <si>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</si>
  <si>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</si>
  <si>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</si>
  <si>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</si>
  <si>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</si>
  <si>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</si>
  <si>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</si>
  <si>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</si>
  <si>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</si>
  <si>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</si>
  <si>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</si>
  <si>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</si>
  <si>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</si>
  <si>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</si>
  <si>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</si>
  <si>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</si>
  <si>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</si>
  <si>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</si>
  <si>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</si>
  <si>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</si>
  <si>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</si>
  <si>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</si>
  <si>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</si>
  <si>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</si>
  <si>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</si>
  <si>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</si>
  <si>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</si>
  <si>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</si>
  <si>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</si>
  <si>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</si>
  <si>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</si>
  <si>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</si>
  <si>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</si>
  <si>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</si>
  <si>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</si>
  <si>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</si>
  <si>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</si>
  <si>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</si>
  <si>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</si>
  <si>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</si>
  <si>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</si>
  <si>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</si>
  <si>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</si>
  <si>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</si>
  <si>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</si>
  <si>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</si>
  <si>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</si>
  <si>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</si>
  <si>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</si>
  <si>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</si>
  <si>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</si>
  <si>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</si>
  <si>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</si>
  <si>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</si>
  <si>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</si>
  <si>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</si>
  <si>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</si>
  <si>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</si>
  <si>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</si>
  <si>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</si>
  <si>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</si>
  <si>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</si>
  <si>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</si>
  <si>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</si>
  <si>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</si>
  <si>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</si>
  <si>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</si>
  <si>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</si>
  <si>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</si>
  <si>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</si>
  <si>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</si>
  <si>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</si>
  <si>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</si>
  <si>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</si>
  <si>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</si>
  <si>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</si>
  <si>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</si>
  <si>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</si>
  <si>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</si>
  <si>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</si>
  <si>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</si>
  <si>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</si>
  <si>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</si>
  <si>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</si>
  <si>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</si>
  <si>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</si>
  <si>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</si>
  <si>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</si>
  <si>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</si>
  <si>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</si>
  <si>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</si>
  <si>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</si>
  <si>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</si>
  <si>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</si>
  <si>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</si>
  <si>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</si>
  <si>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</si>
  <si>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</si>
  <si>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</si>
  <si>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</si>
  <si>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</si>
  <si>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</si>
  <si>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</si>
  <si>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</si>
  <si>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</si>
  <si>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</si>
  <si>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</si>
  <si>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</si>
  <si>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</si>
  <si>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</si>
  <si>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</si>
  <si>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</si>
  <si>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</si>
  <si>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</si>
  <si>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</si>
  <si>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</si>
  <si>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</si>
  <si>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</si>
  <si>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</si>
  <si>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</si>
  <si>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</si>
  <si>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</si>
  <si>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</si>
  <si>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</si>
  <si>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</si>
  <si>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</si>
  <si>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</si>
  <si>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</si>
  <si>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</si>
  <si>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</si>
  <si>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</si>
  <si>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</si>
  <si>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</si>
  <si>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</si>
  <si>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</si>
  <si>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</si>
  <si>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</si>
  <si>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</si>
  <si>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</si>
  <si>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</si>
  <si>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</si>
  <si>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</si>
  <si>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</si>
  <si>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</si>
  <si>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</si>
  <si>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</si>
  <si>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</si>
  <si>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</si>
  <si>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</si>
  <si>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</si>
  <si>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</si>
  <si>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</si>
  <si>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</si>
  <si>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</si>
  <si>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</si>
  <si>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</si>
  <si>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</si>
  <si>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</si>
  <si>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</si>
  <si>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</si>
  <si>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</si>
  <si>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</si>
  <si>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</si>
  <si>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</si>
  <si>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</si>
  <si>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</si>
  <si>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</si>
  <si>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</si>
  <si>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</si>
  <si>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</si>
  <si>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</si>
  <si>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</si>
  <si>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</si>
  <si>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</si>
  <si>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</si>
  <si>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</si>
  <si>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</si>
  <si>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</si>
  <si>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</si>
  <si>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</si>
  <si>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</si>
  <si>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</si>
  <si>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</si>
  <si>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</si>
  <si>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</si>
  <si>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</si>
  <si>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</si>
  <si>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</si>
  <si>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</si>
  <si>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</si>
  <si>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</si>
  <si>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</si>
  <si>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</si>
  <si>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</si>
  <si>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</si>
  <si>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</si>
  <si>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</si>
  <si>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</si>
  <si>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</si>
  <si>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</si>
  <si>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</si>
  <si>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</si>
  <si>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</si>
  <si>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</si>
  <si>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</si>
  <si>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</si>
  <si>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</si>
  <si>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</si>
  <si>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</si>
  <si>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</si>
  <si>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</si>
  <si>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</si>
  <si>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</si>
  <si>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</si>
  <si>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</si>
  <si>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</si>
  <si>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</si>
  <si>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</si>
  <si>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</si>
  <si>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</si>
  <si>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</si>
  <si>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</si>
  <si>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</si>
  <si>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</si>
  <si>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</si>
  <si>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</si>
  <si>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</si>
  <si>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</si>
  <si>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</si>
  <si>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</si>
  <si>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</si>
  <si>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</si>
  <si>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</si>
  <si>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</si>
  <si>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</si>
  <si>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</si>
  <si>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</si>
  <si>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</si>
  <si>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</si>
  <si>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</si>
  <si>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</si>
  <si>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</si>
  <si>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</si>
  <si>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</si>
  <si>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</si>
  <si>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</si>
  <si>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</si>
  <si>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</si>
  <si>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</si>
  <si>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</si>
  <si>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</si>
  <si>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</si>
  <si>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</si>
  <si>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</si>
  <si>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</si>
  <si>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</si>
  <si>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</si>
  <si>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</si>
  <si>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</si>
  <si>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</si>
  <si>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</si>
  <si>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</si>
  <si>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</si>
  <si>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</si>
  <si>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</si>
  <si>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</si>
  <si>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</si>
  <si>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</si>
  <si>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</si>
  <si>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</si>
  <si>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</si>
  <si>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</si>
  <si>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</si>
  <si>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</si>
  <si>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</si>
  <si>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</si>
  <si>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</si>
  <si>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</si>
  <si>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</si>
  <si>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</si>
  <si>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</si>
  <si>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</si>
  <si>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</si>
  <si>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</si>
  <si>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</si>
  <si>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</si>
  <si>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</si>
  <si>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</si>
  <si>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</si>
  <si>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</si>
  <si>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</si>
  <si>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</si>
  <si>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</si>
  <si>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</si>
  <si>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</si>
  <si>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</si>
  <si>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</si>
  <si>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</si>
  <si>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</si>
  <si>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</si>
  <si>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</si>
  <si>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</si>
  <si>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</si>
  <si>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</si>
  <si>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</si>
  <si>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</si>
  <si>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</si>
  <si>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</si>
  <si>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</si>
  <si>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</si>
  <si>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</si>
  <si>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</si>
  <si>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</si>
  <si>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</si>
  <si>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</si>
  <si>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</si>
  <si>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</si>
  <si>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</si>
  <si>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</si>
  <si>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</si>
  <si>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</si>
  <si>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</si>
  <si>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</si>
  <si>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</si>
  <si>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</si>
  <si>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</si>
  <si>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</si>
  <si>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</si>
  <si>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</si>
  <si>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</si>
  <si>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</si>
  <si>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</si>
  <si>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</si>
  <si>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</si>
  <si>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</si>
  <si>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</si>
  <si>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</si>
  <si>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</si>
  <si>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</si>
  <si>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</si>
  <si>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</si>
  <si>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</si>
  <si>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</si>
  <si>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</si>
  <si>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</si>
  <si>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</si>
  <si>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</si>
  <si>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</si>
  <si>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</si>
  <si>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</si>
  <si>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</si>
  <si>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</si>
  <si>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</si>
  <si>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</si>
  <si>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</si>
  <si>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</si>
  <si>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</si>
  <si>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</si>
  <si>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</si>
  <si>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</si>
  <si>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</si>
  <si>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</si>
  <si>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</si>
  <si>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</si>
  <si>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</si>
  <si>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</si>
  <si>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</si>
  <si>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</si>
  <si>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</si>
  <si>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</si>
  <si>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</si>
  <si>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</si>
  <si>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</si>
  <si>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</si>
  <si>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</si>
  <si>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</si>
  <si>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</si>
  <si>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</si>
  <si>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</si>
  <si>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</si>
  <si>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</si>
  <si>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</si>
  <si>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</si>
  <si>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</si>
  <si>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</si>
  <si>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</si>
  <si>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</si>
  <si>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</si>
  <si>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</si>
  <si>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</si>
  <si>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</si>
  <si>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</si>
  <si>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</si>
  <si>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</si>
  <si>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</si>
  <si>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</si>
  <si>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</si>
  <si>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</si>
  <si>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</si>
  <si>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</si>
  <si>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</si>
  <si>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</si>
  <si>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</si>
  <si>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</si>
  <si>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</si>
  <si>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</si>
  <si>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</si>
  <si>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</si>
  <si>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</si>
  <si>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</si>
  <si>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</si>
  <si>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</si>
  <si>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</si>
  <si>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</si>
  <si>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</si>
  <si>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</si>
  <si>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</si>
  <si>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</si>
  <si>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</si>
  <si>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</si>
  <si>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</si>
  <si>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</si>
  <si>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</si>
  <si>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</si>
  <si>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</si>
  <si>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</si>
  <si>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</si>
  <si>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</si>
  <si>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</si>
  <si>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</si>
  <si>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</si>
  <si>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</si>
  <si>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</si>
  <si>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</si>
  <si>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</si>
  <si>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</si>
  <si>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</si>
  <si>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</si>
  <si>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</si>
  <si>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</si>
  <si>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</si>
  <si>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</si>
  <si>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</si>
  <si>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</si>
  <si>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</si>
  <si>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</si>
  <si>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</si>
  <si>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</si>
  <si>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</si>
  <si>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</si>
  <si>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</si>
  <si>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</si>
  <si>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</si>
  <si>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</si>
  <si>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</si>
  <si>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</si>
  <si>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</si>
  <si>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</si>
  <si>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</si>
  <si>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</si>
  <si>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</si>
  <si>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</si>
  <si>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</si>
  <si>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</si>
  <si>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</si>
  <si>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</si>
  <si>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</si>
  <si>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</si>
  <si>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</si>
  <si>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</si>
  <si>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</si>
  <si>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</si>
  <si>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</si>
  <si>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</si>
  <si>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</si>
  <si>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</si>
  <si>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</si>
  <si>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</si>
  <si>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</si>
  <si>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</si>
  <si>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</si>
  <si>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</si>
  <si>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</si>
  <si>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</si>
  <si>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</si>
  <si>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</si>
  <si>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</si>
  <si>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</si>
  <si>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</si>
  <si>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</si>
  <si>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</si>
  <si>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</si>
  <si>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</si>
  <si>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</si>
  <si>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</si>
  <si>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</si>
  <si>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</si>
  <si>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</si>
  <si>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</si>
  <si>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</si>
  <si>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</si>
  <si>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</si>
  <si>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</si>
  <si>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</si>
  <si>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</si>
  <si>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</si>
  <si>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</si>
  <si>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</si>
  <si>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</si>
  <si>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</si>
  <si>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</si>
  <si>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</si>
  <si>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</si>
  <si>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</si>
  <si>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</si>
  <si>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</si>
  <si>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</si>
  <si>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</si>
  <si>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</si>
  <si>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</si>
  <si>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</si>
  <si>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</si>
  <si>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</si>
  <si>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</si>
  <si>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</si>
  <si>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</si>
  <si>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</si>
  <si>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</si>
  <si>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</si>
  <si>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</si>
  <si>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</si>
  <si>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</si>
  <si>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</si>
  <si>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</si>
  <si>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</si>
  <si>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</si>
  <si>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</si>
  <si>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</si>
  <si>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</si>
  <si>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</si>
  <si>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</si>
  <si>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</si>
  <si>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</si>
  <si>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</si>
  <si>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</si>
  <si>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</si>
  <si>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</si>
  <si>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</si>
  <si>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</si>
  <si>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</si>
  <si>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</si>
  <si>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</si>
  <si>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</si>
  <si>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</si>
  <si>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</si>
  <si>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</si>
  <si>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</si>
  <si>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</si>
  <si>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</si>
  <si>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</si>
  <si>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</si>
  <si>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</si>
  <si>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</si>
  <si>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</si>
  <si>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</si>
  <si>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</si>
  <si>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</si>
  <si>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</si>
  <si>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</si>
  <si>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</si>
  <si>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</si>
  <si>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</si>
  <si>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</si>
  <si>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</si>
  <si>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</si>
  <si>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</si>
  <si>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</si>
  <si>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</si>
  <si>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</si>
  <si>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</si>
  <si>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</si>
  <si>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</si>
  <si>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</si>
  <si>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</si>
  <si>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</si>
  <si>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</si>
  <si>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</si>
  <si>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</si>
  <si>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</si>
  <si>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</si>
  <si>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</si>
  <si>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</si>
  <si>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</si>
  <si>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</si>
  <si>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</si>
  <si>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</si>
  <si>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</si>
  <si>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</si>
  <si>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</si>
  <si>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</si>
  <si>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</si>
  <si>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</si>
  <si>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</si>
  <si>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</si>
  <si>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</si>
  <si>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</si>
  <si>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</si>
  <si>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</si>
  <si>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</si>
  <si>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</si>
  <si>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</si>
  <si>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</si>
  <si>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</si>
  <si>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</si>
  <si>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</si>
  <si>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</si>
  <si>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</si>
  <si>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</si>
  <si>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</si>
  <si>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</si>
  <si>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</si>
  <si>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</si>
  <si>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</si>
  <si>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</si>
  <si>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</si>
  <si>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</si>
  <si>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</si>
  <si>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</si>
  <si>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</si>
  <si>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</si>
  <si>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</si>
  <si>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</si>
  <si>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</si>
  <si>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</si>
  <si>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</si>
  <si>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</si>
  <si>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</si>
  <si>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</si>
  <si>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</si>
  <si>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</si>
  <si>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</si>
  <si>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</si>
  <si>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</si>
  <si>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</si>
  <si>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</si>
  <si>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</si>
  <si>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</si>
  <si>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</si>
  <si>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</si>
  <si>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</si>
  <si>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</si>
  <si>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</si>
  <si>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</si>
  <si>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</si>
  <si>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</si>
  <si>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</si>
  <si>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</si>
  <si>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</si>
  <si>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</si>
  <si>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</si>
  <si>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</si>
  <si>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</si>
  <si>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</si>
  <si>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</si>
  <si>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</si>
  <si>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</si>
  <si>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</si>
  <si>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</si>
  <si>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</si>
  <si>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</si>
  <si>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</si>
  <si>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</si>
  <si>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</si>
  <si>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</si>
  <si>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</si>
  <si>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</si>
  <si>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</si>
  <si>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</si>
  <si>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</si>
  <si>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</si>
  <si>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</si>
  <si>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</si>
  <si>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</si>
  <si>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</si>
  <si>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</si>
  <si>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</si>
  <si>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</si>
  <si>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</si>
  <si>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</si>
  <si>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</si>
  <si>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</si>
  <si>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</si>
  <si>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</si>
  <si>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</si>
  <si>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</si>
  <si>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</si>
  <si>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</si>
  <si>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</si>
  <si>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</si>
  <si>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</si>
  <si>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</si>
  <si>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</si>
  <si>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</si>
  <si>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</si>
  <si>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</si>
  <si>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</si>
  <si>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</si>
  <si>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</si>
  <si>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</si>
  <si>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</si>
  <si>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</si>
  <si>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</si>
  <si>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</si>
  <si>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</si>
  <si>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</si>
  <si>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</si>
  <si>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</si>
  <si>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</si>
  <si>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</si>
  <si>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</si>
  <si>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</si>
  <si>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</si>
  <si>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</si>
  <si>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</si>
  <si>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</si>
  <si>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</si>
  <si>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</si>
  <si>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</si>
  <si>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</si>
  <si>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</si>
  <si>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</si>
  <si>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</si>
  <si>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</si>
  <si>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</si>
  <si>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</si>
  <si>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</si>
  <si>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</si>
  <si>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</si>
  <si>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</si>
  <si>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</si>
  <si>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</si>
  <si>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</si>
  <si>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</si>
  <si>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</si>
  <si>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</si>
  <si>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</si>
  <si>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</si>
  <si>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</si>
  <si>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</si>
  <si>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</si>
  <si>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</si>
  <si>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</si>
  <si>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</si>
  <si>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</si>
  <si>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</si>
  <si>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</si>
  <si>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</si>
  <si>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</si>
  <si>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</si>
  <si>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</si>
  <si>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</si>
  <si>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</si>
  <si>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</si>
  <si>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</si>
  <si>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</si>
  <si>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</si>
  <si>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</si>
  <si>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</si>
  <si>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</si>
  <si>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</si>
  <si>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</si>
  <si>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</si>
  <si>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</si>
  <si>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</si>
  <si>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</si>
  <si>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</si>
  <si>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</si>
  <si>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</si>
  <si>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</si>
  <si>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</si>
  <si>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</si>
  <si>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</si>
  <si>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</si>
  <si>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</si>
  <si>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</si>
  <si>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</si>
  <si>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</si>
  <si>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</si>
  <si>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</si>
  <si>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</si>
  <si>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</si>
  <si>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</si>
  <si>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</si>
  <si>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</si>
  <si>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</si>
  <si>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</si>
  <si>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</si>
  <si>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</si>
  <si>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</si>
  <si>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</si>
  <si>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</si>
  <si>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</si>
  <si>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</si>
  <si>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</si>
  <si>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</si>
  <si>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</si>
  <si>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</si>
  <si>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</si>
  <si>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</si>
  <si>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</si>
  <si>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</si>
  <si>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</si>
  <si>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</si>
  <si>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</si>
  <si>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</si>
  <si>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</si>
  <si>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</si>
  <si>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</si>
  <si>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</si>
  <si>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</si>
  <si>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</si>
  <si>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</si>
  <si>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</si>
  <si>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</si>
  <si>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</si>
  <si>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</si>
  <si>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</si>
  <si>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</si>
  <si>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</si>
  <si>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</si>
  <si>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</si>
  <si>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</si>
  <si>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</si>
  <si>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</si>
  <si>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</si>
  <si>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</si>
  <si>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</si>
  <si>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</si>
  <si>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</si>
  <si>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</si>
  <si>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</si>
  <si>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</si>
  <si>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</si>
  <si>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</si>
  <si>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</si>
  <si>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</si>
  <si>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</si>
  <si>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</si>
  <si>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</si>
  <si>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</si>
  <si>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</si>
  <si>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</si>
  <si>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</si>
  <si>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</si>
  <si>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</si>
  <si>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</si>
  <si>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</si>
  <si>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</si>
  <si>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</si>
  <si>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</si>
  <si>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</si>
  <si>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</si>
  <si>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</si>
  <si>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</si>
  <si>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</si>
  <si>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</si>
  <si>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</si>
  <si>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</si>
  <si>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</si>
  <si>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</si>
  <si>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</si>
  <si>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</si>
  <si>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</si>
  <si>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</si>
  <si>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</si>
  <si>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</si>
  <si>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</si>
  <si>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</si>
  <si>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</si>
  <si>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</si>
  <si>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</si>
  <si>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</si>
  <si>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</si>
  <si>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</si>
  <si>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</si>
  <si>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</si>
  <si>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</si>
  <si>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</si>
  <si>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</si>
  <si>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</si>
  <si>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</si>
  <si>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</si>
  <si>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</si>
  <si>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</si>
  <si>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</si>
  <si>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</si>
  <si>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</si>
  <si>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</si>
  <si>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</si>
  <si>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</si>
  <si>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</si>
  <si>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</si>
  <si>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</si>
  <si>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</si>
  <si>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</si>
  <si>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</si>
  <si>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</si>
  <si>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</si>
  <si>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</si>
  <si>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</si>
  <si>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</si>
  <si>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</si>
  <si>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</si>
  <si>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</si>
  <si>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</si>
  <si>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</si>
  <si>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</si>
  <si>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</si>
  <si>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</si>
  <si>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</si>
  <si>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</si>
  <si>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</si>
  <si>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</si>
  <si>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</si>
  <si>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</si>
  <si>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</si>
  <si>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</si>
  <si>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</si>
  <si>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</si>
  <si>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</si>
  <si>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</si>
  <si>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</si>
  <si>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</si>
  <si>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</si>
  <si>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</si>
  <si>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</si>
  <si>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</si>
  <si>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</si>
  <si>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</si>
  <si>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</si>
  <si>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</si>
  <si>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</si>
  <si>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</si>
  <si>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</si>
  <si>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</si>
  <si>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</si>
  <si>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</si>
  <si>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</si>
  <si>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</si>
  <si>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</si>
  <si>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</si>
  <si>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</si>
  <si>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</si>
  <si>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</si>
  <si>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</si>
  <si>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</si>
  <si>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</si>
  <si>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</si>
  <si>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</si>
  <si>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</si>
  <si>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</si>
  <si>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</si>
  <si>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</si>
  <si>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</si>
  <si>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</si>
  <si>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</si>
  <si>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</si>
  <si>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</si>
  <si>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</si>
  <si>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</si>
  <si>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</si>
  <si>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</si>
  <si>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</si>
  <si>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</si>
  <si>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</si>
  <si>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</si>
  <si>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</si>
  <si>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</si>
  <si>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</si>
  <si>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</si>
  <si>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</si>
  <si>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</si>
  <si>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</si>
  <si>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</si>
  <si>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</si>
  <si>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</si>
  <si>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</si>
  <si>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</si>
  <si>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</si>
  <si>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</si>
  <si>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</si>
  <si>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</si>
  <si>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</si>
  <si>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</si>
  <si>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</si>
  <si>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</si>
  <si>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</si>
  <si>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</si>
  <si>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</si>
  <si>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</si>
  <si>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</si>
  <si>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</si>
  <si>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</si>
  <si>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</si>
  <si>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</si>
  <si>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</si>
  <si>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</si>
  <si>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</si>
  <si>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</si>
  <si>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</si>
  <si>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</si>
  <si>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</si>
  <si>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</si>
  <si>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</si>
  <si>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</si>
  <si>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</si>
  <si>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</si>
  <si>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</si>
  <si>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</si>
  <si>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</si>
  <si>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</si>
  <si>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</si>
  <si>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</si>
  <si>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</si>
  <si>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</si>
  <si>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</si>
  <si>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</si>
  <si>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</si>
  <si>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</si>
  <si>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</si>
  <si>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</si>
  <si>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</si>
  <si>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</si>
  <si>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</si>
  <si>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</si>
  <si>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</si>
  <si>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</si>
  <si>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</si>
  <si>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</si>
  <si>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</si>
  <si>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</si>
  <si>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</si>
  <si>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</si>
  <si>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</si>
  <si>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</si>
  <si>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</si>
  <si>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</si>
  <si>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</si>
  <si>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</si>
  <si>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</si>
  <si>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</si>
  <si>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</si>
  <si>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</si>
  <si>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</si>
  <si>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</si>
  <si>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</si>
  <si>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</si>
  <si>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</si>
  <si>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</si>
  <si>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</si>
  <si>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</si>
  <si>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</si>
  <si>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</si>
  <si>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</si>
  <si>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</si>
  <si>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</si>
  <si>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</si>
  <si>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</si>
  <si>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</si>
  <si>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</si>
  <si>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</si>
  <si>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</si>
  <si>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</si>
  <si>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</si>
  <si>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</si>
  <si>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</si>
  <si>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</si>
  <si>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</si>
  <si>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</si>
  <si>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</si>
  <si>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</si>
  <si>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</si>
  <si>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</si>
  <si>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</si>
  <si>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</si>
  <si>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</si>
  <si>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</si>
  <si>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</si>
  <si>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</si>
  <si>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</si>
  <si>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</si>
  <si>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</si>
  <si>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</si>
  <si>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</si>
  <si>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</si>
  <si>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</si>
  <si>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</si>
  <si>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</si>
  <si>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</si>
  <si>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</si>
  <si>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</si>
  <si>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</si>
  <si>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</si>
  <si>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</si>
  <si>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</si>
  <si>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</si>
  <si>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</si>
  <si>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</si>
  <si>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</si>
  <si>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</si>
  <si>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</si>
  <si>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</si>
  <si>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</si>
  <si>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</si>
  <si>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</si>
  <si>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</si>
  <si>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</si>
  <si>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</si>
  <si>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</si>
  <si>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</si>
  <si>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</si>
  <si>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</si>
  <si>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</si>
  <si>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</si>
  <si>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</si>
  <si>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</si>
  <si>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</si>
  <si>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</si>
  <si>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</si>
  <si>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</si>
  <si>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</si>
  <si>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</si>
  <si>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</si>
  <si>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</si>
  <si>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</si>
  <si>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</si>
  <si>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</si>
  <si>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</si>
  <si>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</si>
  <si>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</si>
  <si>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</si>
  <si>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</si>
  <si>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</si>
  <si>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</si>
  <si>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</si>
  <si>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</si>
  <si>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</si>
  <si>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</si>
  <si>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</si>
  <si>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</si>
  <si>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</si>
  <si>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</si>
  <si>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</si>
  <si>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</si>
  <si>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</si>
  <si>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</si>
  <si>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</si>
  <si>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</si>
  <si>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</si>
  <si>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</si>
  <si>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</si>
  <si>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</si>
  <si>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</si>
  <si>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</si>
  <si>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</si>
  <si>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</si>
  <si>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</si>
  <si>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</si>
  <si>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</si>
  <si>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</si>
  <si>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</si>
  <si>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</si>
  <si>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</si>
  <si>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</si>
  <si>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</si>
  <si>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</si>
  <si>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</si>
  <si>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</si>
  <si>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</si>
  <si>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</si>
  <si>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</si>
  <si>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</si>
  <si>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</si>
  <si>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</si>
  <si>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</si>
  <si>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</si>
  <si>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</si>
  <si>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</si>
  <si>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</si>
  <si>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</si>
  <si>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</si>
  <si>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</si>
  <si>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</si>
  <si>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</si>
  <si>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</si>
  <si>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</si>
  <si>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</si>
  <si>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</si>
  <si>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</si>
  <si>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</si>
  <si>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</si>
  <si>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</si>
  <si>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</si>
  <si>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</si>
  <si>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</si>
  <si>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</si>
  <si>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</si>
  <si>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</si>
  <si>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</si>
  <si>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</si>
  <si>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</si>
  <si>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</si>
  <si>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</si>
  <si>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</si>
  <si>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</si>
  <si>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</si>
  <si>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</si>
  <si>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</si>
  <si>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</si>
  <si>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</si>
  <si>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</si>
  <si>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</si>
  <si>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</si>
  <si>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</si>
  <si>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</si>
  <si>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</si>
  <si>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</si>
  <si>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</si>
  <si>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</si>
  <si>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</si>
  <si>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</si>
  <si>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</si>
  <si>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</si>
  <si>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</si>
  <si>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</si>
  <si>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</si>
  <si>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</si>
  <si>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</si>
  <si>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</si>
  <si>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</si>
  <si>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</si>
  <si>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</si>
  <si>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</si>
  <si>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</si>
  <si>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</si>
  <si>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</si>
  <si>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</si>
  <si>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</si>
  <si>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</si>
  <si>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</si>
  <si>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</si>
  <si>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</si>
  <si>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</si>
  <si>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</si>
  <si>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</si>
  <si>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</si>
  <si>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</si>
  <si>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</si>
  <si>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</si>
  <si>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</si>
  <si>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</si>
  <si>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</si>
  <si>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</si>
  <si>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</si>
  <si>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</si>
  <si>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</si>
  <si>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</si>
  <si>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</si>
  <si>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</si>
  <si>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</si>
  <si>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</si>
  <si>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</si>
  <si>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</si>
  <si>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</si>
  <si>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</si>
  <si>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</si>
  <si>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</si>
  <si>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</si>
  <si>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</si>
  <si>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</si>
  <si>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</si>
  <si>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</si>
  <si>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</si>
  <si>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</si>
  <si>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</si>
  <si>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</si>
  <si>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</si>
  <si>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</si>
  <si>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</si>
  <si>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</si>
  <si>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</si>
  <si>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</si>
  <si>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</si>
  <si>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</si>
  <si>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</si>
  <si>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</si>
  <si>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</si>
  <si>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</si>
  <si>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</si>
  <si>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</si>
  <si>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</si>
  <si>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</si>
  <si>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</si>
  <si>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</si>
  <si>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</si>
  <si>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</si>
  <si>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</si>
  <si>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</si>
  <si>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</si>
  <si>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</si>
  <si>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</si>
  <si>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</si>
  <si>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</si>
  <si>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</si>
  <si>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</si>
  <si>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</si>
  <si>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</si>
  <si>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</si>
  <si>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</si>
  <si>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</si>
  <si>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</si>
  <si>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</si>
  <si>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</si>
  <si>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</si>
  <si>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</si>
  <si>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</si>
  <si>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</si>
  <si>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</si>
  <si>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</si>
  <si>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</si>
  <si>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</si>
  <si>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</si>
  <si>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</si>
  <si>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</si>
  <si>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</si>
  <si>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</si>
  <si>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</si>
  <si>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</si>
  <si>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</si>
  <si>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</si>
  <si>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</si>
  <si>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</si>
  <si>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</si>
  <si>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</si>
  <si>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</si>
  <si>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</si>
  <si>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</si>
  <si>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</si>
  <si>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</si>
  <si>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</si>
  <si>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</si>
  <si>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</si>
  <si>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</si>
  <si>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</si>
  <si>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</si>
  <si>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</si>
  <si>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</si>
  <si>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</si>
  <si>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</si>
  <si>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</si>
  <si>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</si>
  <si>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</si>
  <si>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</si>
  <si>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</si>
  <si>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</si>
  <si>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</si>
  <si>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</si>
  <si>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</si>
  <si>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</si>
  <si>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</si>
  <si>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</si>
  <si>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</si>
  <si>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</si>
  <si>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</si>
  <si>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</si>
  <si>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</si>
  <si>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</si>
  <si>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</si>
  <si>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</si>
  <si>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</si>
  <si>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</si>
  <si>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</si>
  <si>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</si>
  <si>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</si>
  <si>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</si>
  <si>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</si>
  <si>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</si>
  <si>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</si>
  <si>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</si>
  <si>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</si>
  <si>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</si>
  <si>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</si>
  <si>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</si>
  <si>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</si>
  <si>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</si>
  <si>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</si>
  <si>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</si>
  <si>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</si>
  <si>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</si>
  <si>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</si>
  <si>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</si>
  <si>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</si>
  <si>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</si>
  <si>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</si>
  <si>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</si>
  <si>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</si>
  <si>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</si>
  <si>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</si>
  <si>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</si>
  <si>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</si>
  <si>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</si>
  <si>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</si>
  <si>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</si>
  <si>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</si>
  <si>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</si>
  <si>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</si>
  <si>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</si>
  <si>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</si>
  <si>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</si>
  <si>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</si>
  <si>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</si>
  <si>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</si>
  <si>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</si>
  <si>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</si>
  <si>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</si>
  <si>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</si>
  <si>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</si>
  <si>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</si>
  <si>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</si>
  <si>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</si>
  <si>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</si>
  <si>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</si>
  <si>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</si>
  <si>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</si>
  <si>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</si>
  <si>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</si>
  <si>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</si>
  <si>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</si>
  <si>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</si>
  <si>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</si>
  <si>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</si>
  <si>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</si>
  <si>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</si>
  <si>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</si>
  <si>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</si>
  <si>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</si>
  <si>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</si>
  <si>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</si>
  <si>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</si>
  <si>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</si>
  <si>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</si>
  <si>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</si>
  <si>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</si>
  <si>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</si>
  <si>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</si>
  <si>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</si>
  <si>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</si>
  <si>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</si>
  <si>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</si>
  <si>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</si>
  <si>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</si>
  <si>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</si>
  <si>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</si>
  <si>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</si>
  <si>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</si>
  <si>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</si>
  <si>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</si>
  <si>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</si>
  <si>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</si>
  <si>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</si>
  <si>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</si>
  <si>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</si>
  <si>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</si>
  <si>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</si>
  <si>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</si>
  <si>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</si>
  <si>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</si>
  <si>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</si>
  <si>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</si>
  <si>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</si>
  <si>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</si>
  <si>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</si>
  <si>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</si>
  <si>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</si>
  <si>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</si>
  <si>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</si>
  <si>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</si>
  <si>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</si>
  <si>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</si>
  <si>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</si>
  <si>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</si>
  <si>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</si>
  <si>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</si>
  <si>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</si>
  <si>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</si>
  <si>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</si>
  <si>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</si>
  <si>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</si>
  <si>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</si>
  <si>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</si>
  <si>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</si>
  <si>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</si>
  <si>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</si>
  <si>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</si>
  <si>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</si>
  <si>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</si>
  <si>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</si>
  <si>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</si>
  <si>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</si>
  <si>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</si>
  <si>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</si>
  <si>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</si>
  <si>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</si>
  <si>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</si>
  <si>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</si>
  <si>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</si>
  <si>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</si>
  <si>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</si>
  <si>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</si>
  <si>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</si>
  <si>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</si>
  <si>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</si>
  <si>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</si>
  <si>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</si>
  <si>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</si>
  <si>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</si>
  <si>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</si>
  <si>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</si>
  <si>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</si>
  <si>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</si>
  <si>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</si>
  <si>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</si>
  <si>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</si>
  <si>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</si>
  <si>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</si>
  <si>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</si>
  <si>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</si>
  <si>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</si>
  <si>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</si>
  <si>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</si>
  <si>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</si>
  <si>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</si>
  <si>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</si>
  <si>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</si>
  <si>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</si>
  <si>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</si>
  <si>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</si>
  <si>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</si>
  <si>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</si>
  <si>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</si>
  <si>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</si>
  <si>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</si>
  <si>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</si>
  <si>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</si>
  <si>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</si>
  <si>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</si>
  <si>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</si>
  <si>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</si>
  <si>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</si>
  <si>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</si>
  <si>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</si>
  <si>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</si>
  <si>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</si>
  <si>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</si>
  <si>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</si>
  <si>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</si>
  <si>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</si>
  <si>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</si>
  <si>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</si>
  <si>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</si>
  <si>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</si>
  <si>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</si>
  <si>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</si>
  <si>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</si>
  <si>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</si>
  <si>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</si>
  <si>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</si>
  <si>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</si>
  <si>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</si>
  <si>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</si>
  <si>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</si>
  <si>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</si>
  <si>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</si>
  <si>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</si>
  <si>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</si>
  <si>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</si>
  <si>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</si>
  <si>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</si>
  <si>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</si>
  <si>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</si>
  <si>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</si>
  <si>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</si>
  <si>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</si>
  <si>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</si>
  <si>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</si>
  <si>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</si>
  <si>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</si>
  <si>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</si>
  <si>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</si>
  <si>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</si>
  <si>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</si>
  <si>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</si>
  <si>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</si>
  <si>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</si>
  <si>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</si>
  <si>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</si>
  <si>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</si>
  <si>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</si>
  <si>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</si>
  <si>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</si>
  <si>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</si>
  <si>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</si>
  <si>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</si>
  <si>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</si>
  <si>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</si>
  <si>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</si>
  <si>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</si>
  <si>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</si>
  <si>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</si>
  <si>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</si>
  <si>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</si>
  <si>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</si>
  <si>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</si>
  <si>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</si>
  <si>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</si>
  <si>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</si>
  <si>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</si>
  <si>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</si>
  <si>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</si>
  <si>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</si>
  <si>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</si>
  <si>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</si>
  <si>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</si>
  <si>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</si>
  <si>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</si>
  <si>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</si>
  <si>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</si>
  <si>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</si>
  <si>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</si>
  <si>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</si>
  <si>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</si>
  <si>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</si>
  <si>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</si>
  <si>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</si>
  <si>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</si>
  <si>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</si>
  <si>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</si>
  <si>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</si>
  <si>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</si>
  <si>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</si>
  <si>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</si>
  <si>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</si>
  <si>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</si>
  <si>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</si>
  <si>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</si>
  <si>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</si>
  <si>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</si>
  <si>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</si>
  <si>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</si>
  <si>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</si>
  <si>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</si>
  <si>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</si>
  <si>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</si>
  <si>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</si>
  <si>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</si>
  <si>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</si>
  <si>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</si>
  <si>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</si>
  <si>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</si>
  <si>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</si>
  <si>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</si>
  <si>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</si>
  <si>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</si>
  <si>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</si>
  <si>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</si>
  <si>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</si>
  <si>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</si>
  <si>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</si>
  <si>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</si>
  <si>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</si>
  <si>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</si>
  <si>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</si>
  <si>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</si>
  <si>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</si>
  <si>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</si>
  <si>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</si>
  <si>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</si>
  <si>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</si>
  <si>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</si>
  <si>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</si>
  <si>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</si>
  <si>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</si>
  <si>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</si>
  <si>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</si>
  <si>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</si>
  <si>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</si>
  <si>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</si>
  <si>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</si>
  <si>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</si>
  <si>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</si>
  <si>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</si>
  <si>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</si>
  <si>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</si>
  <si>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</si>
  <si>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</si>
  <si>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</si>
  <si>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</si>
  <si>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</si>
  <si>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</si>
  <si>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</si>
  <si>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</si>
  <si>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</si>
  <si>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</si>
  <si>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</si>
  <si>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</si>
  <si>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</si>
  <si>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</si>
  <si>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</si>
  <si>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</si>
  <si>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</si>
  <si>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</si>
  <si>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</si>
  <si>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</si>
  <si>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</si>
  <si>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</si>
  <si>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</si>
  <si>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</si>
  <si>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</si>
  <si>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</si>
  <si>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</si>
  <si>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</si>
  <si>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</si>
  <si>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</si>
  <si>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</si>
  <si>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</si>
  <si>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</si>
  <si>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</si>
  <si>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</si>
  <si>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</si>
  <si>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</si>
  <si>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</si>
  <si>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</si>
  <si>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</si>
  <si>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</si>
  <si>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</si>
  <si>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</si>
  <si>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</si>
  <si>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</si>
  <si>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</si>
  <si>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</si>
  <si>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</si>
  <si>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</si>
  <si>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</si>
  <si>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</si>
  <si>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</si>
  <si>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</si>
  <si>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</si>
  <si>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</si>
  <si>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</si>
  <si>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</si>
  <si>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</si>
  <si>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</si>
  <si>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</si>
  <si>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</si>
  <si>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</si>
  <si>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</si>
  <si>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</si>
  <si>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</si>
  <si>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</si>
  <si>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</si>
  <si>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</si>
  <si>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</si>
  <si>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</si>
  <si>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</si>
  <si>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</si>
  <si>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</si>
  <si>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</si>
  <si>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</si>
  <si>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</si>
  <si>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</si>
  <si>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</si>
  <si>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</si>
  <si>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</si>
  <si>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</si>
  <si>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</si>
  <si>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</si>
  <si>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</si>
  <si>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</si>
  <si>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</si>
  <si>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</si>
  <si>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</si>
  <si>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</si>
  <si>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</si>
  <si>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</si>
  <si>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</si>
  <si>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</si>
  <si>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</si>
  <si>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</si>
  <si>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</si>
  <si>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</si>
  <si>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</si>
  <si>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</si>
  <si>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</si>
  <si>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</si>
  <si>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</si>
  <si>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</si>
  <si>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</si>
  <si>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</si>
  <si>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</si>
  <si>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</si>
  <si>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</si>
  <si>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</si>
  <si>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</si>
  <si>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</si>
  <si>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</si>
  <si>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</si>
  <si>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</si>
  <si>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</si>
  <si>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</si>
  <si>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</si>
  <si>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</si>
  <si>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</si>
  <si>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</si>
  <si>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</si>
  <si>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</si>
  <si>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</si>
  <si>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</si>
  <si>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</si>
  <si>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</si>
  <si>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</si>
  <si>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</si>
  <si>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</si>
  <si>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</si>
  <si>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</si>
  <si>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</si>
  <si>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</si>
  <si>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</si>
  <si>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</si>
  <si>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</si>
  <si>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</si>
  <si>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</si>
  <si>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</si>
  <si>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</si>
  <si>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</si>
  <si>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</si>
  <si>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</si>
  <si>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</si>
  <si>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</si>
  <si>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</si>
  <si>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</si>
  <si>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</si>
  <si>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</si>
  <si>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</si>
  <si>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</si>
  <si>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</si>
  <si>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</si>
  <si>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</si>
  <si>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</si>
  <si>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</si>
  <si>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</si>
  <si>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</si>
  <si>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</si>
  <si>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</si>
  <si>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</si>
  <si>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</si>
  <si>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</si>
  <si>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</si>
  <si>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</si>
  <si>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</si>
  <si>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</si>
  <si>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</si>
  <si>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</si>
  <si>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</si>
  <si>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</si>
  <si>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</si>
  <si>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</si>
  <si>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</si>
  <si>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</si>
  <si>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</si>
  <si>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</si>
  <si>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</si>
  <si>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</si>
  <si>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</si>
  <si>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</si>
  <si>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</si>
  <si>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</si>
  <si>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</si>
  <si>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</si>
  <si>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</si>
  <si>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</si>
  <si>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</si>
  <si>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</si>
  <si>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</si>
  <si>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</si>
  <si>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</si>
  <si>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</si>
  <si>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</si>
  <si>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</si>
  <si>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</si>
  <si>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</si>
  <si>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</si>
  <si>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</si>
  <si>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</si>
  <si>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</si>
  <si>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</si>
  <si>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</si>
  <si>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</si>
  <si>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</si>
  <si>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</si>
  <si>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</si>
  <si>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</si>
  <si>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</si>
  <si>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</si>
  <si>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</si>
  <si>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</si>
  <si>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</si>
  <si>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</si>
  <si>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</si>
  <si>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</si>
  <si>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</si>
  <si>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</si>
  <si>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</si>
  <si>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</si>
  <si>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</si>
  <si>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</si>
  <si>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</si>
  <si>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</si>
  <si>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</si>
  <si>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</si>
  <si>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</si>
  <si>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</si>
  <si>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</si>
  <si>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</si>
  <si>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</si>
  <si>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</si>
  <si>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</si>
  <si>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</si>
  <si>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</si>
  <si>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</si>
  <si>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</si>
  <si>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</si>
  <si>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</si>
  <si>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</si>
  <si>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</si>
  <si>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</si>
  <si>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</si>
  <si>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</si>
  <si>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</si>
  <si>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</si>
  <si>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</si>
  <si>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</si>
  <si>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</si>
  <si>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</si>
  <si>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</si>
  <si>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</si>
  <si>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</si>
  <si>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</si>
  <si>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</si>
  <si>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</si>
  <si>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</si>
  <si>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</si>
  <si>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</si>
  <si>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</si>
  <si>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</si>
  <si>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</si>
  <si>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</si>
  <si>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</si>
  <si>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</si>
  <si>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</si>
  <si>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</si>
  <si>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</si>
  <si>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</si>
  <si>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</si>
  <si>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</si>
  <si>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</si>
  <si>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</si>
  <si>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</si>
  <si>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</si>
  <si>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</si>
  <si>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</si>
  <si>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</si>
  <si>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</si>
  <si>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</si>
  <si>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</si>
  <si>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</si>
  <si>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</si>
  <si>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</si>
  <si>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</si>
  <si>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</si>
  <si>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</si>
  <si>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</si>
  <si>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</si>
  <si>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</si>
  <si>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</si>
  <si>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</si>
  <si>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</si>
  <si>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</si>
  <si>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</si>
  <si>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</si>
  <si>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</si>
  <si>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</si>
  <si>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</si>
  <si>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</si>
  <si>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</si>
  <si>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</si>
  <si>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</si>
  <si>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</si>
  <si>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</si>
  <si>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</si>
  <si>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</si>
  <si>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</si>
  <si>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</si>
  <si>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</si>
  <si>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</si>
  <si>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</si>
  <si>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</si>
  <si>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</si>
  <si>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</si>
  <si>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</si>
  <si>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</si>
  <si>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</si>
  <si>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</si>
  <si>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</si>
  <si>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</si>
  <si>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</si>
  <si>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</si>
  <si>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</si>
  <si>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</si>
  <si>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</si>
  <si>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</si>
  <si>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</si>
  <si>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</si>
  <si>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</si>
  <si>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</si>
  <si>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</si>
  <si>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</si>
  <si>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</si>
  <si>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</si>
  <si>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</si>
  <si>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</si>
  <si>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</si>
  <si>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</si>
  <si>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</si>
  <si>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</si>
  <si>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</si>
  <si>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</si>
  <si>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</si>
  <si>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</si>
  <si>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</si>
  <si>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</si>
  <si>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</si>
  <si>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</si>
  <si>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</si>
  <si>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</si>
  <si>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</si>
  <si>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</si>
  <si>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</si>
  <si>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</si>
  <si>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</si>
  <si>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</si>
  <si>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</si>
  <si>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</si>
  <si>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</si>
  <si>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</si>
  <si>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</si>
  <si>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</si>
  <si>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</si>
  <si>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</si>
  <si>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</si>
  <si>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</si>
  <si>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</si>
  <si>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</si>
  <si>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</si>
  <si>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</si>
  <si>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</si>
  <si>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</si>
  <si>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</si>
  <si>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</si>
  <si>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</si>
  <si>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</si>
  <si>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</si>
  <si>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</si>
  <si>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</si>
  <si>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</si>
  <si>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</si>
  <si>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</si>
  <si>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</si>
  <si>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</si>
  <si>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</si>
  <si>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</si>
  <si>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</si>
  <si>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</si>
  <si>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</si>
  <si>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</si>
  <si>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</si>
  <si>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</si>
  <si>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</si>
  <si>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</si>
  <si>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</si>
  <si>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</si>
  <si>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</si>
  <si>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</si>
  <si>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</si>
  <si>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</si>
  <si>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</si>
  <si>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</si>
  <si>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</si>
  <si>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</si>
  <si>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</si>
  <si>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</si>
  <si>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</si>
  <si>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</si>
  <si>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</si>
  <si>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</si>
  <si>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</si>
  <si>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</si>
  <si>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</si>
  <si>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</si>
  <si>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</si>
  <si>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</si>
  <si>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</si>
  <si>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</si>
  <si>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</si>
  <si>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</si>
  <si>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</si>
  <si>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</si>
  <si>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</si>
  <si>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</si>
  <si>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</si>
  <si>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</si>
  <si>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</si>
  <si>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</si>
  <si>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</si>
  <si>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</si>
  <si>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</si>
  <si>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</si>
  <si>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</si>
  <si>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</si>
  <si>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</si>
  <si>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</si>
  <si>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</si>
  <si>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</si>
  <si>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</si>
  <si>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</si>
  <si>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</si>
  <si>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</si>
  <si>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</si>
  <si>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</si>
  <si>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</si>
  <si>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</si>
  <si>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</si>
  <si>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</si>
  <si>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</si>
  <si>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</si>
  <si>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</si>
  <si>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</si>
  <si>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</si>
  <si>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</si>
  <si>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</si>
  <si>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</si>
  <si>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</si>
  <si>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</si>
  <si>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</si>
  <si>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</si>
  <si>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</si>
  <si>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</si>
  <si>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</si>
  <si>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</si>
  <si>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</si>
  <si>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</si>
  <si>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</si>
  <si>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</si>
  <si>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</si>
  <si>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</si>
  <si>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</si>
  <si>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</si>
  <si>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</si>
  <si>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</si>
  <si>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</si>
  <si>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</si>
  <si>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</si>
  <si>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</si>
  <si>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</si>
  <si>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</si>
  <si>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</si>
  <si>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</si>
  <si>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</si>
  <si>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</si>
  <si>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</si>
  <si>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</si>
  <si>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</si>
  <si>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</si>
  <si>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</si>
  <si>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</si>
  <si>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</si>
  <si>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</si>
  <si>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</si>
  <si>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</si>
  <si>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</si>
  <si>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</si>
  <si>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</si>
  <si>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</si>
  <si>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</si>
  <si>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</si>
  <si>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</si>
  <si>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</si>
  <si>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</si>
  <si>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</si>
  <si>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</si>
  <si>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</si>
  <si>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</si>
  <si>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</si>
  <si>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</si>
  <si>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</si>
  <si>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</si>
  <si>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</si>
  <si>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</si>
  <si>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</si>
  <si>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</si>
  <si>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</si>
  <si>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</si>
  <si>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</si>
  <si>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</si>
  <si>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</si>
  <si>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</si>
  <si>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</si>
  <si>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</si>
  <si>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</si>
  <si>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</si>
  <si>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</si>
  <si>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</si>
  <si>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</si>
  <si>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</si>
  <si>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</si>
  <si>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</si>
  <si>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</si>
  <si>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</si>
  <si>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</si>
  <si>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</si>
  <si>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</si>
  <si>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</si>
  <si>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</si>
  <si>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</si>
  <si>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</si>
  <si>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</si>
  <si>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</si>
  <si>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</si>
  <si>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</si>
  <si>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</si>
  <si>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</si>
  <si>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</si>
  <si>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</si>
  <si>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</si>
  <si>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</si>
  <si>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</si>
  <si>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</si>
  <si>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</si>
  <si>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</si>
  <si>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</si>
  <si>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</si>
  <si>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</si>
  <si>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</si>
  <si>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</si>
  <si>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</si>
  <si>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</si>
  <si>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</si>
  <si>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</si>
  <si>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</si>
  <si>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</si>
  <si>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</si>
  <si>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</si>
  <si>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</si>
  <si>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</si>
  <si>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</si>
  <si>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</si>
  <si>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</si>
  <si>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</si>
  <si>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</si>
  <si>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</si>
  <si>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</si>
  <si>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</si>
  <si>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</si>
  <si>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</si>
  <si>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</si>
  <si>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</si>
  <si>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</si>
  <si>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</si>
  <si>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</si>
  <si>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</si>
  <si>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</si>
  <si>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</si>
  <si>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</si>
  <si>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</si>
  <si>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</si>
  <si>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</si>
  <si>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</si>
  <si>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</si>
  <si>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</si>
  <si>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</si>
  <si>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</si>
  <si>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</si>
  <si>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</si>
  <si>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</si>
  <si>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</si>
  <si>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</si>
  <si>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</si>
  <si>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</si>
  <si>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</si>
  <si>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</si>
  <si>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</si>
  <si>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</si>
  <si>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</si>
  <si>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</si>
  <si>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</si>
  <si>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</si>
  <si>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</si>
  <si>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</si>
  <si>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</si>
  <si>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</si>
  <si>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</si>
  <si>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</si>
  <si>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</si>
  <si>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</si>
  <si>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</si>
  <si>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</si>
  <si>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</si>
  <si>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</si>
  <si>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</si>
  <si>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</si>
  <si>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</si>
  <si>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</si>
  <si>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</si>
  <si>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</si>
  <si>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</si>
  <si>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</si>
  <si>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</si>
  <si>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</si>
  <si>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</si>
  <si>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</si>
  <si>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</si>
  <si>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</si>
  <si>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</si>
  <si>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</si>
  <si>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</si>
  <si>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</si>
  <si>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</si>
  <si>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</si>
  <si>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</si>
  <si>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</si>
  <si>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</si>
  <si>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</si>
  <si>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</si>
  <si>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</si>
  <si>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</si>
  <si>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</si>
  <si>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</si>
  <si>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</si>
  <si>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</si>
  <si>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</si>
  <si>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</si>
  <si>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</si>
  <si>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</si>
  <si>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</si>
  <si>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</si>
  <si>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</si>
  <si>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</si>
  <si>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</si>
  <si>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</si>
  <si>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</si>
  <si>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</si>
  <si>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</si>
  <si>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</si>
  <si>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</si>
  <si>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</si>
  <si>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</si>
  <si>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</si>
  <si>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</si>
  <si>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</si>
  <si>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</si>
  <si>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</si>
  <si>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</si>
  <si>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</si>
  <si>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</si>
  <si>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</si>
  <si>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</si>
  <si>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</si>
  <si>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</si>
  <si>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</si>
  <si>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</si>
  <si>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</si>
  <si>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</si>
  <si>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</si>
  <si>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</si>
  <si>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</si>
  <si>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</si>
  <si>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</si>
  <si>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</si>
  <si>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</si>
  <si>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</si>
  <si>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</si>
  <si>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</si>
  <si>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</si>
  <si>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</si>
  <si>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</si>
  <si>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</si>
  <si>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</si>
  <si>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</si>
  <si>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</si>
  <si>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</si>
  <si>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</si>
  <si>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</si>
  <si>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</si>
  <si>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</si>
  <si>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</si>
  <si>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</si>
  <si>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</si>
  <si>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</si>
  <si>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</si>
  <si>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</si>
  <si>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</si>
  <si>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</si>
  <si>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</si>
  <si>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</si>
  <si>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</si>
  <si>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</si>
  <si>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</si>
  <si>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</si>
  <si>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</si>
  <si>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</si>
  <si>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</si>
  <si>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</si>
  <si>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</si>
  <si>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</si>
  <si>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</si>
  <si>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</si>
  <si>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</si>
  <si>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</si>
  <si>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</si>
  <si>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</si>
  <si>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</si>
  <si>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</si>
  <si>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</si>
  <si>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</si>
  <si>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</si>
  <si>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</si>
  <si>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</si>
  <si>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</si>
  <si>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</si>
  <si>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</si>
  <si>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</si>
  <si>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</si>
  <si>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</si>
  <si>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</si>
  <si>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</si>
  <si>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</si>
  <si>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</si>
  <si>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</si>
  <si>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</si>
  <si>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</si>
  <si>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</si>
  <si>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</si>
  <si>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</si>
  <si>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</si>
  <si>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</si>
  <si>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</si>
  <si>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</si>
  <si>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</si>
  <si>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</si>
  <si>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</si>
  <si>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</si>
  <si>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</si>
  <si>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</si>
  <si>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</si>
  <si>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</si>
  <si>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</si>
  <si>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</si>
  <si>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</si>
  <si>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</si>
  <si>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</si>
  <si>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</si>
  <si>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</si>
  <si>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</si>
  <si>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</si>
  <si>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</si>
  <si>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</si>
  <si>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</si>
  <si>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</si>
  <si>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</si>
  <si>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</si>
  <si>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</si>
  <si>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</si>
  <si>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</si>
  <si>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</si>
  <si>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</si>
  <si>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</si>
  <si>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</si>
  <si>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</si>
  <si>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</si>
  <si>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</si>
  <si>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</si>
  <si>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</si>
  <si>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</si>
  <si>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</si>
  <si>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</si>
  <si>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</si>
  <si>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</si>
  <si>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</si>
  <si>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</si>
  <si>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</si>
  <si>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</si>
  <si>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</si>
  <si>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</si>
  <si>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</si>
  <si>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</si>
  <si>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</si>
  <si>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</si>
  <si>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</si>
  <si>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</si>
  <si>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</si>
  <si>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</si>
  <si>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</si>
  <si>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</si>
  <si>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</si>
  <si>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</si>
  <si>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</si>
  <si>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</si>
  <si>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</si>
  <si>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</si>
  <si>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</si>
  <si>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</si>
  <si>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</si>
  <si>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</si>
  <si>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</si>
  <si>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</si>
  <si>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</si>
  <si>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</si>
  <si>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</si>
  <si>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</si>
  <si>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</si>
  <si>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</si>
  <si>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</si>
  <si>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</si>
  <si>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</si>
  <si>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</si>
  <si>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</si>
  <si>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</si>
  <si>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</si>
  <si>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</si>
  <si>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</si>
  <si>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</si>
  <si>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</si>
  <si>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</si>
  <si>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</si>
  <si>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</si>
  <si>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</si>
  <si>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</si>
  <si>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</si>
  <si>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</si>
  <si>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</si>
  <si>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</si>
  <si>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</si>
  <si>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</si>
  <si>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</si>
  <si>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</si>
  <si>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</si>
  <si>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</si>
  <si>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</si>
  <si>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</si>
  <si>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</si>
  <si>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</si>
  <si>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</si>
  <si>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</si>
  <si>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</si>
  <si>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</si>
  <si>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</si>
  <si>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</si>
  <si>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</si>
  <si>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</si>
  <si>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</si>
  <si>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</si>
  <si>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</si>
  <si>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</si>
  <si>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</si>
  <si>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</si>
  <si>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</si>
  <si>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</si>
  <si>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</si>
  <si>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</si>
  <si>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</si>
  <si>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</si>
  <si>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</si>
  <si>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</si>
  <si>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</si>
  <si>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</si>
  <si>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</si>
  <si>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</si>
  <si>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</si>
  <si>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</si>
  <si>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</si>
  <si>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</si>
  <si>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</si>
  <si>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</si>
  <si>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</si>
  <si>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</si>
  <si>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</si>
  <si>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</si>
  <si>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</si>
  <si>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</si>
  <si>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</si>
  <si>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</si>
  <si>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</si>
  <si>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</si>
  <si>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</si>
  <si>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</si>
  <si>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</si>
  <si>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</si>
  <si>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</si>
  <si>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</si>
  <si>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</si>
  <si>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</si>
  <si>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</si>
  <si>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</si>
  <si>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</si>
  <si>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</si>
  <si>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</si>
  <si>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</si>
  <si>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</si>
  <si>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</si>
  <si>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</si>
  <si>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</si>
  <si>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</si>
  <si>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</si>
  <si>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</si>
  <si>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</si>
  <si>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</si>
  <si>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</si>
  <si>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</si>
  <si>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</si>
  <si>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</si>
  <si>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</si>
  <si>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</si>
  <si>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</si>
  <si>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</si>
  <si>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</si>
  <si>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</si>
  <si>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</si>
  <si>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</si>
  <si>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</si>
  <si>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</si>
  <si>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</si>
  <si>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</si>
  <si>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</si>
  <si>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</si>
  <si>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</si>
  <si>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</si>
  <si>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</si>
  <si>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</si>
  <si>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</si>
  <si>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</si>
  <si>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</si>
  <si>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</si>
  <si>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</si>
  <si>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</si>
  <si>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</si>
  <si>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</si>
  <si>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</si>
  <si>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</si>
  <si>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</si>
  <si>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</si>
  <si>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</si>
  <si>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</si>
  <si>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</si>
  <si>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</si>
  <si>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</si>
  <si>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</si>
  <si>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</si>
  <si>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</si>
  <si>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</si>
  <si>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</si>
  <si>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</si>
  <si>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</si>
  <si>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</si>
  <si>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</si>
  <si>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</si>
  <si>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</si>
  <si>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</si>
  <si>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</si>
  <si>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</si>
  <si>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</si>
  <si>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</si>
  <si>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</si>
  <si>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</si>
  <si>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</si>
  <si>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</si>
  <si>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</si>
  <si>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</si>
  <si>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</si>
  <si>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</si>
  <si>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</si>
  <si>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</si>
  <si>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</si>
  <si>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</si>
  <si>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</si>
  <si>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</si>
  <si>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</si>
  <si>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</si>
  <si>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</si>
  <si>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</si>
  <si>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</si>
  <si>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</si>
  <si>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</si>
  <si>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</si>
  <si>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</si>
  <si>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</si>
  <si>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</si>
  <si>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</si>
  <si>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</si>
  <si>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</si>
  <si>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</si>
  <si>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</si>
  <si>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</si>
  <si>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</si>
  <si>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</si>
  <si>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</si>
  <si>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</si>
  <si>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</si>
  <si>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</si>
  <si>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</si>
  <si>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</si>
  <si>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</si>
  <si>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</si>
  <si>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</si>
  <si>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</si>
  <si>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</si>
  <si>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</si>
  <si>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</si>
  <si>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</si>
  <si>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</si>
  <si>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</si>
  <si>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</si>
  <si>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</si>
  <si>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</si>
  <si>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</si>
  <si>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</si>
  <si>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</si>
  <si>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</si>
  <si>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</si>
  <si>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</si>
  <si>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</si>
  <si>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</si>
  <si>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</si>
  <si>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</si>
  <si>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</si>
  <si>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</si>
  <si>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</si>
  <si>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</si>
  <si>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</si>
  <si>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</si>
  <si>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</si>
  <si>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</si>
  <si>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</si>
  <si>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</si>
  <si>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</si>
  <si>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</si>
  <si>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</si>
  <si>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</si>
  <si>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</si>
  <si>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</si>
  <si>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</si>
  <si>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</si>
  <si>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</si>
  <si>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</si>
  <si>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</si>
  <si>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</si>
  <si>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</si>
  <si>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</si>
  <si>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</si>
  <si>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</si>
  <si>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</si>
  <si>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</si>
  <si>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</si>
  <si>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</si>
  <si>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</si>
  <si>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</si>
  <si>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</si>
  <si>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</si>
  <si>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</si>
  <si>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</si>
  <si>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</si>
  <si>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</si>
  <si>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</si>
  <si>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</si>
  <si>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</si>
  <si>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</si>
  <si>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</si>
  <si>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</si>
  <si>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</si>
  <si>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</si>
  <si>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</si>
  <si>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</si>
  <si>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</si>
  <si>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</si>
  <si>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</si>
  <si>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</si>
  <si>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</si>
  <si>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</si>
  <si>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</si>
  <si>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</si>
  <si>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</si>
  <si>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</si>
  <si>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</si>
  <si>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</si>
  <si>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</si>
  <si>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</si>
  <si>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</si>
  <si>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</si>
  <si>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</si>
  <si>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</si>
  <si>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</si>
  <si>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</si>
  <si>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</si>
  <si>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</si>
  <si>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</si>
  <si>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</si>
  <si>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</si>
  <si>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</si>
  <si>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</si>
  <si>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</si>
  <si>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</si>
  <si>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</si>
  <si>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</si>
  <si>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</si>
  <si>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</si>
  <si>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</si>
  <si>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</si>
  <si>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</si>
  <si>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</si>
  <si>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</si>
  <si>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</si>
  <si>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</si>
  <si>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</si>
  <si>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</si>
  <si>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</si>
  <si>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</si>
  <si>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</si>
  <si>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</si>
  <si>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</si>
  <si>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</si>
  <si>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</si>
  <si>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</si>
  <si>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</si>
  <si>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</si>
  <si>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</si>
  <si>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</si>
  <si>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</si>
  <si>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</si>
  <si>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</si>
  <si>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</si>
  <si>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</si>
  <si>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</si>
  <si>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</si>
  <si>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</si>
  <si>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</si>
  <si>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</si>
  <si>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</si>
  <si>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</si>
  <si>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</si>
  <si>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</si>
  <si>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</si>
  <si>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</si>
  <si>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</si>
  <si>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</si>
  <si>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</si>
  <si>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</si>
  <si>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</si>
  <si>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</si>
  <si>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</si>
  <si>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</si>
  <si>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</si>
  <si>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</si>
  <si>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</si>
  <si>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</si>
  <si>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</si>
  <si>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</si>
  <si>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</si>
  <si>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</si>
  <si>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</si>
  <si>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</si>
  <si>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</si>
  <si>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</si>
  <si>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</si>
  <si>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</si>
  <si>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</si>
  <si>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</si>
  <si>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</si>
  <si>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</si>
  <si>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</si>
  <si>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</si>
  <si>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</si>
  <si>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</si>
  <si>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</si>
  <si>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</si>
  <si>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</si>
  <si>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</si>
  <si>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</si>
  <si>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</si>
  <si>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</si>
  <si>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</si>
  <si>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</si>
  <si>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</si>
  <si>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</si>
  <si>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</si>
  <si>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</si>
  <si>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</si>
  <si>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</si>
  <si>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</si>
  <si>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</si>
  <si>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</si>
  <si>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</si>
  <si>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</si>
  <si>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</si>
  <si>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</si>
  <si>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</si>
  <si>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</si>
  <si>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</si>
  <si>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</si>
  <si>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</si>
  <si>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</si>
  <si>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</si>
  <si>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</si>
  <si>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</si>
  <si>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</si>
  <si>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</si>
  <si>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</si>
  <si>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</si>
  <si>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</si>
  <si>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</si>
  <si>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</si>
  <si>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</si>
  <si>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</si>
  <si>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</si>
  <si>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</si>
  <si>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</si>
  <si>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</si>
  <si>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</si>
  <si>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</si>
  <si>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</si>
  <si>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</si>
  <si>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</si>
  <si>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</si>
  <si>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</si>
  <si>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</si>
  <si>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</si>
  <si>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</si>
  <si>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</si>
  <si>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</si>
  <si>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</si>
  <si>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</si>
  <si>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</si>
  <si>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</si>
  <si>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</si>
  <si>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</si>
  <si>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</si>
  <si>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</si>
  <si>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</si>
  <si>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</si>
  <si>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</si>
  <si>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</si>
  <si>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</si>
  <si>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</si>
  <si>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</si>
  <si>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</si>
  <si>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</si>
  <si>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</si>
  <si>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</si>
  <si>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</si>
  <si>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</si>
  <si>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</si>
  <si>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</si>
  <si>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</si>
  <si>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</si>
  <si>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</si>
  <si>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</si>
  <si>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</si>
  <si>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</si>
  <si>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</si>
  <si>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</si>
  <si>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</si>
  <si>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</si>
  <si>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</si>
  <si>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</si>
  <si>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</si>
  <si>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</si>
  <si>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</si>
  <si>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</si>
  <si>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</si>
  <si>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</si>
  <si>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</si>
  <si>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</si>
  <si>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</si>
  <si>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</si>
  <si>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</si>
  <si>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</si>
  <si>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</si>
  <si>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</si>
  <si>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</si>
  <si>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</si>
  <si>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</si>
  <si>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</si>
  <si>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</si>
  <si>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</si>
  <si>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</si>
  <si>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</si>
  <si>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</si>
  <si>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</si>
  <si>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</si>
  <si>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</si>
  <si>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</si>
  <si>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</si>
  <si>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</si>
  <si>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</si>
  <si>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</si>
  <si>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</si>
  <si>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</si>
  <si>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</si>
  <si>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</si>
  <si>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</si>
  <si>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</si>
  <si>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</si>
  <si>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</si>
  <si>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</si>
  <si>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</si>
  <si>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</si>
  <si>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</si>
  <si>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</si>
  <si>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</si>
  <si>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</si>
  <si>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</si>
  <si>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</si>
  <si>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</si>
  <si>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</si>
  <si>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</si>
  <si>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</si>
  <si>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</si>
  <si>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</si>
  <si>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</si>
  <si>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</si>
  <si>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</si>
  <si>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</si>
  <si>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</si>
  <si>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</si>
  <si>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</si>
  <si>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</si>
  <si>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</si>
  <si>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</si>
  <si>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</si>
  <si>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</si>
  <si>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</si>
  <si>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</si>
  <si>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</si>
  <si>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</si>
  <si>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</si>
  <si>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</si>
  <si>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</si>
  <si>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</si>
  <si>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</si>
  <si>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</si>
  <si>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</si>
  <si>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</si>
  <si>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</si>
  <si>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</si>
  <si>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</si>
  <si>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</si>
  <si>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</si>
  <si>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</si>
  <si>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</si>
  <si>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</si>
  <si>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</si>
  <si>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</si>
  <si>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</si>
  <si>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</si>
  <si>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</si>
  <si>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</si>
  <si>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</si>
  <si>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</si>
  <si>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</si>
  <si>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</si>
  <si>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</si>
  <si>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</si>
  <si>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</si>
  <si>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</si>
  <si>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</si>
  <si>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</si>
  <si>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</si>
  <si>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</si>
  <si>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</si>
  <si>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</si>
  <si>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</si>
  <si>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</si>
  <si>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</si>
  <si>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</si>
  <si>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</si>
  <si>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</si>
  <si>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</si>
  <si>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</si>
  <si>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</si>
  <si>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</si>
  <si>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</si>
  <si>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</si>
  <si>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</si>
  <si>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</si>
  <si>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</si>
  <si>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</si>
  <si>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</si>
  <si>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</si>
  <si>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</si>
  <si>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</si>
  <si>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</si>
  <si>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</si>
  <si>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</si>
  <si>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</si>
  <si>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</si>
  <si>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</si>
  <si>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</si>
  <si>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</si>
  <si>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</si>
  <si>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</si>
  <si>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</si>
  <si>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</si>
  <si>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</si>
  <si>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</si>
  <si>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</si>
  <si>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</si>
  <si>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</si>
  <si>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</si>
  <si>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</si>
  <si>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</si>
  <si>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</si>
  <si>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</si>
  <si>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</si>
  <si>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</si>
  <si>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</si>
  <si>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</si>
  <si>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</si>
  <si>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</si>
  <si>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</si>
  <si>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</si>
  <si>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</si>
  <si>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</si>
  <si>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</si>
  <si>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</si>
  <si>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</si>
  <si>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</si>
  <si>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</si>
  <si>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</si>
  <si>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</si>
  <si>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</si>
  <si>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</si>
  <si>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</si>
  <si>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</si>
  <si>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</si>
  <si>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</si>
  <si>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</si>
  <si>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</si>
  <si>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</si>
  <si>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</si>
  <si>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</si>
  <si>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</si>
  <si>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</si>
  <si>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</si>
  <si>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</si>
  <si>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</si>
  <si>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</si>
  <si>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</si>
  <si>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</si>
  <si>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</si>
  <si>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</si>
  <si>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</si>
  <si>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</si>
  <si>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</si>
  <si>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</si>
  <si>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</si>
  <si>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</si>
  <si>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</si>
  <si>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</si>
  <si>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</si>
  <si>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</si>
  <si>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</si>
  <si>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</si>
  <si>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</si>
  <si>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</si>
  <si>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</si>
  <si>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</si>
  <si>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</si>
  <si>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</si>
  <si>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</si>
  <si>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</si>
  <si>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</si>
  <si>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</si>
  <si>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</si>
  <si>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</si>
  <si>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</si>
  <si>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</si>
  <si>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</si>
  <si>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</si>
  <si>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</si>
  <si>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</si>
  <si>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</si>
  <si>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</si>
  <si>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</si>
  <si>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</si>
  <si>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</si>
  <si>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</si>
  <si>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</si>
  <si>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</si>
  <si>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</si>
  <si>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</si>
  <si>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</si>
  <si>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</si>
  <si>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</si>
  <si>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</si>
  <si>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</si>
  <si>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</si>
  <si>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</si>
  <si>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</si>
  <si>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</si>
  <si>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</si>
  <si>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</si>
  <si>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</si>
  <si>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</si>
  <si>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</si>
  <si>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</si>
  <si>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</si>
  <si>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</si>
  <si>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</si>
  <si>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</si>
  <si>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</si>
  <si>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</si>
  <si>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</si>
  <si>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</si>
  <si>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</si>
  <si>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</si>
  <si>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</si>
  <si>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</si>
  <si>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</si>
  <si>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</si>
  <si>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</si>
  <si>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</si>
  <si>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</si>
  <si>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</si>
  <si>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</si>
  <si>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</si>
  <si>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</si>
  <si>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</si>
  <si>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</si>
  <si>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</si>
  <si>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</si>
  <si>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</si>
  <si>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</si>
  <si>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</si>
  <si>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</si>
  <si>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</si>
  <si>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</si>
  <si>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</si>
  <si>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</si>
  <si>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</si>
  <si>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</si>
  <si>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</si>
  <si>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</si>
  <si>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</si>
  <si>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</si>
  <si>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</si>
  <si>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</si>
  <si>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</si>
  <si>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</si>
  <si>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</si>
  <si>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</si>
  <si>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</si>
  <si>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</si>
  <si>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</si>
  <si>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</si>
  <si>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</si>
  <si>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</si>
  <si>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</si>
  <si>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</si>
  <si>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</si>
  <si>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</si>
  <si>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</si>
  <si>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</si>
  <si>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</si>
  <si>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</si>
  <si>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</si>
  <si>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</si>
  <si>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</si>
  <si>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</si>
  <si>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</si>
  <si>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</si>
  <si>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</si>
  <si>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</si>
  <si>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</si>
  <si>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</si>
  <si>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</si>
  <si>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</si>
  <si>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</si>
  <si>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</si>
  <si>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</si>
  <si>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</si>
  <si>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</si>
  <si>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</si>
  <si>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</si>
  <si>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</si>
  <si>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</si>
  <si>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</si>
  <si>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</si>
  <si>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</si>
  <si>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</si>
  <si>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</si>
  <si>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</si>
  <si>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</si>
  <si>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</si>
  <si>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</si>
  <si>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</si>
  <si>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</si>
  <si>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</si>
  <si>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</si>
  <si>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</si>
  <si>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</si>
  <si>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</si>
  <si>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</si>
  <si>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</si>
  <si>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</si>
  <si>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</si>
  <si>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</si>
  <si>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</si>
  <si>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</si>
  <si>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</si>
  <si>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</si>
  <si>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</si>
  <si>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</si>
  <si>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</si>
  <si>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</si>
  <si>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</si>
  <si>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</si>
  <si>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</si>
  <si>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</si>
  <si>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</si>
  <si>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</si>
  <si>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</si>
  <si>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</si>
  <si>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</si>
  <si>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</si>
  <si>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</si>
  <si>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</si>
  <si>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</si>
  <si>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</si>
  <si>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</si>
  <si>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</si>
  <si>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</si>
  <si>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</si>
  <si>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</si>
  <si>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</si>
  <si>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</si>
  <si>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</si>
  <si>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</si>
  <si>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</si>
  <si>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</si>
  <si>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</si>
  <si>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</si>
  <si>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</si>
  <si>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</si>
  <si>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</si>
  <si>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</si>
  <si>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</si>
  <si>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</si>
  <si>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</si>
  <si>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</si>
  <si>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</si>
  <si>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</si>
  <si>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</si>
  <si>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</si>
  <si>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</si>
  <si>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</si>
  <si>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</si>
  <si>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</si>
  <si>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</si>
  <si>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</si>
  <si>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</si>
  <si>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</si>
  <si>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</si>
  <si>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</si>
  <si>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</si>
  <si>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</si>
  <si>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</si>
  <si>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</si>
  <si>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</si>
  <si>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</si>
  <si>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</si>
  <si>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</si>
  <si>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</si>
  <si>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</si>
  <si>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</si>
  <si>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</si>
  <si>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</si>
  <si>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</si>
  <si>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</si>
  <si>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</si>
  <si>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</si>
  <si>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</si>
  <si>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</si>
  <si>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</si>
  <si>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</si>
  <si>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</si>
  <si>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</si>
  <si>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</si>
  <si>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</si>
  <si>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</si>
  <si>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</si>
  <si>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</si>
  <si>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</si>
  <si>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</si>
  <si>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</si>
  <si>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</si>
  <si>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</si>
  <si>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</si>
  <si>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</si>
  <si>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</si>
  <si>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</si>
  <si>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</si>
  <si>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</si>
  <si>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</si>
  <si>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</si>
  <si>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</si>
  <si>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</si>
  <si>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</si>
  <si>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</si>
  <si>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</si>
  <si>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</si>
  <si>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</si>
  <si>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</si>
  <si>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</si>
  <si>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</si>
  <si>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</si>
  <si>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</si>
  <si>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</si>
  <si>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</si>
  <si>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</si>
  <si>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</si>
  <si>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</si>
  <si>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</si>
  <si>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</si>
  <si>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</si>
  <si>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</si>
  <si>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</si>
  <si>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</si>
  <si>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</si>
  <si>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</si>
  <si>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</si>
  <si>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</si>
  <si>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</si>
  <si>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</si>
  <si>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</si>
  <si>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</si>
  <si>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</si>
  <si>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</si>
  <si>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</si>
  <si>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</si>
  <si>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</si>
  <si>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</si>
  <si>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</si>
  <si>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</si>
  <si>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</si>
  <si>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</si>
  <si>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</si>
  <si>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</si>
  <si>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</si>
  <si>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</si>
  <si>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</si>
  <si>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</si>
  <si>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</si>
  <si>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</si>
  <si>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</si>
  <si>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</si>
  <si>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</si>
  <si>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</si>
  <si>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</si>
  <si>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</si>
  <si>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</si>
  <si>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</si>
  <si>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</si>
  <si>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</si>
  <si>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</si>
  <si>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</si>
  <si>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</si>
  <si>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</si>
  <si>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</si>
  <si>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</si>
  <si>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</si>
  <si>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</si>
  <si>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</si>
  <si>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</si>
  <si>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</si>
  <si>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</si>
  <si>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</si>
  <si>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</si>
  <si>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</si>
  <si>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</si>
  <si>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</si>
  <si>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</si>
  <si>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</si>
  <si>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</si>
  <si>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</si>
  <si>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</si>
  <si>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</si>
  <si>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</si>
  <si>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</si>
  <si>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</si>
  <si>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</si>
  <si>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</si>
  <si>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</si>
  <si>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</si>
  <si>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</si>
  <si>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</si>
  <si>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</si>
  <si>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</si>
  <si>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</si>
  <si>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</si>
  <si>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</si>
  <si>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</si>
  <si>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</si>
  <si>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</si>
  <si>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</si>
  <si>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</si>
  <si>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</si>
  <si>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</si>
  <si>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</si>
  <si>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</si>
  <si>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</si>
  <si>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</si>
  <si>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</si>
  <si>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</si>
  <si>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</si>
  <si>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</si>
  <si>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</si>
  <si>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</si>
  <si>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</si>
  <si>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</si>
  <si>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</si>
  <si>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</si>
  <si>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</si>
  <si>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</si>
  <si>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</si>
  <si>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</si>
  <si>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</si>
  <si>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</si>
  <si>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</si>
  <si>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</si>
  <si>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</si>
  <si>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</si>
  <si>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</si>
  <si>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</si>
  <si>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</si>
  <si>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</si>
  <si>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</si>
  <si>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</si>
  <si>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</si>
  <si>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</si>
  <si>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</si>
  <si>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</si>
  <si>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</si>
  <si>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</si>
  <si>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</si>
  <si>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</si>
  <si>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</si>
  <si>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</si>
  <si>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</si>
  <si>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</si>
  <si>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</si>
  <si>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</si>
  <si>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</si>
  <si>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</si>
  <si>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</si>
  <si>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</si>
  <si>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</si>
  <si>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</si>
  <si>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</si>
  <si>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</si>
  <si>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</si>
  <si>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</si>
  <si>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</si>
  <si>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</si>
  <si>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</si>
  <si>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</si>
  <si>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</si>
  <si>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</si>
  <si>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</si>
  <si>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</si>
  <si>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</si>
  <si>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</si>
  <si>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</si>
  <si>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</si>
  <si>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</si>
  <si>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</si>
  <si>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</si>
  <si>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</si>
  <si>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</si>
  <si>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</si>
  <si>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</si>
  <si>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</si>
  <si>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</si>
  <si>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</si>
  <si>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</si>
  <si>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</si>
  <si>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</si>
  <si>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</si>
  <si>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</si>
  <si>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</si>
  <si>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</si>
  <si>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</si>
  <si>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</si>
  <si>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</si>
  <si>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</si>
  <si>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</si>
  <si>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</si>
  <si>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</si>
  <si>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</si>
  <si>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</si>
  <si>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</si>
  <si>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</si>
  <si>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</si>
  <si>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</si>
  <si>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</si>
  <si>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</si>
  <si>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</si>
  <si>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</si>
  <si>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</si>
  <si>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</si>
  <si>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</si>
  <si>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</si>
  <si>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</si>
  <si>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</si>
  <si>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</si>
  <si>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</si>
  <si>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</si>
  <si>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</si>
  <si>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</si>
  <si>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</si>
  <si>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</si>
  <si>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</si>
  <si>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</si>
  <si>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</si>
  <si>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</si>
  <si>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</si>
  <si>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</si>
  <si>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</si>
  <si>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</si>
  <si>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</si>
  <si>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</si>
  <si>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</si>
  <si>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</si>
  <si>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</si>
  <si>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</si>
  <si>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</si>
  <si>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</si>
  <si>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</si>
  <si>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</si>
  <si>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</si>
  <si>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</si>
  <si>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</si>
  <si>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</si>
  <si>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</si>
  <si>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</si>
  <si>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</si>
  <si>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</si>
  <si>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</si>
  <si>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</si>
  <si>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</si>
  <si>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</si>
  <si>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</si>
  <si>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</si>
  <si>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</si>
  <si>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</si>
  <si>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</si>
  <si>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</si>
  <si>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</si>
  <si>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</si>
  <si>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</si>
  <si>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</si>
  <si>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</si>
  <si>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</si>
  <si>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</si>
  <si>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</si>
  <si>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</si>
  <si>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</si>
  <si>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</si>
  <si>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</si>
  <si>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</si>
  <si>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</si>
  <si>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</si>
  <si>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</si>
  <si>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</si>
  <si>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</si>
  <si>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</si>
  <si>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</si>
  <si>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</si>
  <si>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</si>
  <si>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</si>
  <si>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</si>
  <si>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</si>
  <si>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</si>
  <si>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</si>
  <si>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</si>
  <si>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</si>
  <si>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</si>
  <si>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</si>
  <si>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</si>
  <si>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</si>
  <si>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</si>
  <si>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</si>
  <si>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</si>
  <si>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</si>
  <si>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</si>
  <si>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</si>
  <si>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</si>
  <si>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</si>
  <si>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</si>
  <si>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</si>
  <si>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</si>
  <si>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</si>
  <si>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</si>
  <si>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</si>
  <si>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</si>
  <si>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</si>
  <si>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</si>
  <si>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</si>
  <si>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</si>
  <si>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</si>
  <si>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</si>
  <si>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</si>
  <si>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</si>
  <si>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</si>
  <si>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</si>
  <si>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</si>
  <si>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</si>
  <si>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</si>
  <si>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</si>
  <si>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</si>
  <si>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</si>
  <si>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</si>
  <si>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</si>
  <si>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</si>
  <si>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</si>
  <si>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</si>
  <si>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</si>
  <si>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</si>
  <si>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</si>
  <si>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</si>
  <si>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</si>
  <si>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</si>
  <si>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</si>
  <si>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</si>
  <si>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</si>
  <si>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</si>
  <si>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</si>
  <si>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</si>
  <si>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</si>
  <si>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</si>
  <si>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</si>
  <si>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</si>
  <si>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</si>
  <si>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</si>
  <si>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</si>
  <si>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</si>
  <si>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</si>
  <si>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</si>
  <si>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</si>
  <si>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</si>
  <si>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</si>
  <si>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</si>
  <si>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</si>
  <si>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</si>
  <si>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</si>
  <si>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</si>
  <si>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</si>
  <si>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</si>
  <si>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</si>
  <si>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</si>
  <si>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</si>
  <si>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</si>
  <si>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</si>
  <si>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</si>
  <si>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</si>
  <si>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</si>
  <si>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</si>
  <si>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</si>
  <si>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</si>
  <si>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</si>
  <si>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</si>
  <si>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</si>
  <si>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</si>
  <si>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</si>
  <si>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</si>
  <si>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</si>
  <si>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</si>
  <si>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</si>
  <si>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</si>
  <si>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</si>
  <si>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</si>
  <si>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</si>
  <si>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</si>
  <si>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</si>
  <si>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</si>
  <si>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</si>
  <si>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</si>
  <si>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</si>
  <si>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</si>
  <si>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</si>
  <si>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</si>
  <si>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</si>
  <si>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</si>
  <si>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</si>
  <si>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</si>
  <si>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</si>
  <si>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</si>
  <si>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</si>
  <si>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</si>
  <si>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</si>
  <si>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</si>
  <si>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</si>
  <si>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</si>
  <si>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</si>
  <si>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</si>
  <si>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</si>
  <si>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</si>
  <si>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</si>
  <si>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</si>
  <si>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</si>
  <si>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</si>
  <si>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</si>
  <si>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</si>
  <si>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</si>
  <si>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</si>
  <si>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</si>
  <si>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</si>
  <si>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</si>
  <si>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</si>
  <si>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</si>
  <si>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</si>
  <si>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</si>
  <si>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</si>
  <si>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</si>
  <si>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</si>
  <si>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</si>
  <si>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</si>
  <si>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</si>
  <si>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</si>
  <si>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</si>
  <si>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</si>
  <si>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</si>
  <si>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</si>
  <si>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</si>
  <si>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</si>
  <si>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</si>
  <si>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</si>
  <si>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</si>
  <si>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</si>
  <si>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</si>
  <si>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</si>
  <si>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</si>
  <si>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</si>
  <si>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</si>
  <si>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</si>
  <si>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</si>
  <si>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</si>
  <si>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</si>
  <si>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</si>
  <si>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</si>
  <si>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</si>
  <si>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</si>
  <si>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</si>
  <si>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</si>
  <si>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</si>
  <si>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</si>
  <si>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</si>
  <si>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</si>
  <si>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</si>
  <si>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</si>
  <si>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</si>
  <si>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</si>
  <si>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</si>
  <si>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</si>
  <si>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</si>
  <si>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</si>
  <si>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</si>
  <si>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</si>
  <si>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</si>
  <si>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</si>
  <si>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</si>
  <si>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</si>
  <si>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</si>
  <si>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</si>
  <si>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</si>
  <si>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</si>
  <si>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</si>
  <si>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</si>
  <si>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</si>
  <si>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</si>
  <si>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</si>
  <si>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</si>
  <si>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</si>
  <si>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</si>
  <si>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</si>
  <si>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</si>
  <si>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</si>
  <si>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</si>
  <si>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</si>
  <si>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</si>
  <si>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</si>
  <si>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</si>
  <si>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</si>
  <si>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</si>
  <si>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</si>
  <si>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</si>
  <si>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</si>
  <si>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</si>
  <si>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</si>
  <si>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</si>
  <si>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</si>
  <si>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</si>
  <si>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</si>
  <si>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</si>
  <si>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</si>
  <si>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</si>
  <si>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</si>
  <si>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</si>
  <si>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</si>
  <si>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</si>
  <si>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</si>
  <si>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</si>
  <si>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</si>
  <si>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</si>
  <si>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</si>
  <si>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</si>
  <si>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</si>
  <si>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</si>
  <si>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</si>
  <si>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</si>
  <si>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</si>
  <si>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</si>
  <si>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</si>
  <si>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</si>
  <si>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</si>
  <si>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</si>
  <si>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</si>
  <si>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</si>
  <si>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</si>
  <si>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</si>
  <si>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</si>
  <si>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</si>
  <si>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</si>
  <si>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</si>
  <si>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</si>
  <si>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</si>
  <si>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</si>
  <si>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</si>
  <si>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</si>
  <si>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</si>
  <si>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</si>
  <si>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</si>
  <si>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</si>
  <si>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</si>
  <si>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</si>
  <si>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</si>
  <si>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</si>
  <si>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</si>
  <si>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</si>
  <si>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</si>
  <si>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</si>
  <si>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</si>
  <si>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</si>
  <si>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</si>
  <si>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</si>
  <si>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</si>
  <si>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</si>
  <si>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</si>
  <si>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</si>
  <si>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</si>
  <si>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</si>
  <si>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</si>
  <si>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</si>
  <si>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</si>
  <si>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</si>
  <si>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</si>
  <si>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</si>
  <si>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</si>
  <si>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</si>
  <si>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</si>
  <si>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</si>
  <si>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</si>
  <si>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</si>
  <si>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</si>
  <si>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</si>
  <si>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</si>
  <si>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</si>
  <si>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</si>
  <si>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</si>
  <si>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</si>
  <si>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</si>
  <si>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</si>
  <si>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</si>
  <si>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</si>
  <si>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</si>
  <si>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</si>
  <si>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</si>
  <si>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</si>
  <si>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</si>
  <si>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</si>
  <si>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</si>
  <si>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</si>
  <si>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</si>
  <si>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</si>
  <si>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</si>
  <si>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</si>
  <si>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</si>
  <si>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</si>
  <si>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</si>
  <si>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</si>
  <si>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</si>
  <si>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</si>
  <si>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</si>
  <si>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</si>
  <si>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</si>
  <si>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</si>
  <si>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</si>
  <si>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</si>
  <si>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</si>
  <si>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</si>
  <si>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</si>
  <si>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</si>
  <si>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</si>
  <si>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</si>
  <si>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</si>
  <si>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</si>
  <si>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</si>
  <si>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</si>
  <si>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</si>
  <si>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</si>
  <si>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</si>
  <si>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</si>
  <si>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</si>
  <si>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</si>
  <si>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</si>
  <si>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</si>
  <si>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</si>
  <si>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</si>
  <si>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</si>
  <si>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</si>
  <si>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</si>
  <si>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</si>
  <si>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</si>
  <si>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</si>
  <si>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</si>
  <si>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</si>
  <si>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</si>
  <si>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</si>
  <si>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</si>
  <si>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</si>
  <si>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</si>
  <si>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</si>
  <si>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</si>
  <si>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</si>
  <si>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</si>
  <si>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</si>
  <si>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</si>
  <si>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</si>
  <si>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</si>
  <si>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</si>
  <si>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</si>
  <si>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</si>
  <si>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</si>
  <si>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</si>
  <si>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</si>
  <si>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</si>
  <si>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</si>
  <si>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</si>
  <si>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</si>
  <si>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</si>
  <si>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</si>
  <si>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</si>
  <si>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</si>
  <si>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</si>
  <si>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</si>
  <si>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</si>
  <si>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</si>
  <si>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</si>
  <si>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</si>
  <si>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</si>
  <si>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</si>
  <si>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</si>
  <si>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</si>
  <si>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</si>
  <si>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</si>
  <si>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</si>
  <si>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</si>
  <si>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</si>
  <si>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</si>
  <si>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</si>
  <si>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</si>
  <si>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</si>
  <si>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</si>
  <si>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</si>
  <si>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</si>
  <si>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</si>
  <si>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</si>
  <si>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</si>
  <si>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</si>
  <si>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</si>
  <si>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</si>
  <si>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</si>
  <si>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</si>
  <si>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</si>
  <si>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</si>
  <si>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</si>
  <si>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</si>
  <si>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</si>
  <si>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</si>
  <si>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</si>
  <si>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</si>
  <si>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</si>
  <si>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</si>
  <si>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</si>
  <si>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</si>
  <si>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</si>
  <si>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</si>
  <si>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</si>
  <si>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</si>
  <si>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</si>
  <si>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</si>
  <si>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</si>
  <si>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</si>
  <si>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</si>
  <si>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</si>
  <si>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</si>
  <si>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</si>
  <si>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</si>
  <si>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</si>
  <si>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</si>
  <si>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</si>
  <si>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</si>
  <si>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</si>
  <si>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</si>
  <si>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</si>
  <si>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</si>
  <si>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</si>
  <si>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</si>
  <si>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</si>
  <si>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</si>
  <si>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</si>
  <si>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</si>
  <si>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</si>
  <si>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</si>
  <si>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</si>
  <si>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</si>
  <si>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</si>
  <si>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</si>
  <si>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</si>
  <si>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</si>
  <si>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</si>
  <si>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</si>
  <si>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</si>
  <si>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</si>
  <si>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</si>
  <si>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</si>
  <si>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</si>
  <si>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</si>
  <si>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</si>
  <si>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</si>
  <si>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</si>
  <si>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</si>
  <si>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</si>
  <si>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</si>
  <si>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</si>
  <si>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</si>
  <si>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</si>
  <si>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</si>
  <si>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</si>
  <si>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</si>
  <si>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</si>
  <si>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</si>
  <si>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</si>
  <si>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</si>
  <si>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</si>
  <si>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</si>
  <si>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</si>
  <si>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</si>
  <si>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</si>
  <si>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</si>
  <si>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</si>
  <si>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</si>
  <si>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</si>
  <si>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</si>
  <si>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</si>
  <si>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</si>
  <si>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</si>
  <si>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</si>
  <si>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</si>
  <si>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</si>
  <si>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</si>
  <si>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</si>
  <si>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</si>
  <si>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</si>
  <si>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</si>
  <si>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</si>
  <si>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</si>
  <si>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</si>
  <si>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</si>
  <si>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</si>
  <si>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</si>
  <si>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</si>
  <si>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</si>
  <si>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</si>
  <si>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</si>
  <si>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</si>
  <si>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</si>
  <si>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</si>
  <si>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</si>
  <si>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</si>
  <si>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</si>
  <si>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</si>
  <si>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</si>
  <si>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</si>
  <si>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</si>
  <si>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</si>
  <si>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</si>
  <si>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</si>
  <si>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</si>
  <si>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</si>
  <si>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</si>
  <si>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</si>
  <si>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</si>
  <si>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</si>
  <si>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</si>
  <si>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</si>
  <si>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</si>
  <si>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</si>
  <si>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</si>
  <si>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</si>
  <si>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</si>
  <si>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</si>
  <si>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</si>
  <si>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</si>
  <si>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</si>
  <si>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</si>
  <si>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</si>
  <si>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</si>
  <si>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</si>
  <si>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</si>
  <si>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</si>
  <si>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</si>
  <si>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</si>
  <si>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</si>
  <si>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</si>
  <si>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</si>
  <si>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</si>
  <si>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</si>
  <si>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</si>
  <si>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</si>
  <si>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</si>
  <si>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</si>
  <si>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</si>
  <si>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</si>
  <si>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</si>
  <si>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</si>
  <si>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</si>
  <si>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</si>
  <si>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</si>
  <si>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</si>
  <si>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</si>
  <si>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</si>
  <si>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</si>
  <si>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</si>
  <si>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</si>
  <si>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</si>
  <si>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</si>
  <si>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</si>
  <si>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</si>
  <si>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</si>
  <si>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</si>
  <si>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</si>
  <si>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</si>
  <si>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</si>
  <si>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</si>
  <si>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</si>
  <si>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</si>
  <si>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</si>
  <si>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</si>
  <si>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</si>
  <si>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</si>
  <si>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</si>
  <si>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</si>
  <si>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</si>
  <si>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</si>
  <si>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</si>
  <si>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</si>
  <si>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</si>
  <si>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</si>
  <si>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</si>
  <si>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</si>
  <si>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</si>
  <si>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</si>
  <si>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</si>
  <si>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</si>
  <si>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</si>
  <si>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</si>
  <si>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</si>
  <si>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</si>
  <si>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</si>
  <si>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</si>
  <si>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</si>
  <si>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</si>
  <si>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</si>
  <si>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</si>
  <si>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</si>
  <si>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</si>
  <si>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</si>
  <si>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</si>
  <si>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</si>
  <si>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</si>
  <si>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</si>
  <si>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</si>
  <si>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</si>
  <si>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</si>
  <si>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</si>
  <si>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</si>
  <si>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</si>
  <si>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</si>
  <si>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</si>
  <si>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</si>
  <si>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</si>
  <si>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</si>
  <si>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</si>
  <si>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</si>
  <si>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</si>
  <si>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</si>
  <si>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</si>
  <si>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</si>
  <si>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</si>
  <si>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</si>
  <si>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</si>
  <si>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</si>
  <si>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</si>
  <si>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</si>
  <si>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</si>
  <si>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</si>
  <si>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</si>
  <si>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</si>
  <si>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</si>
  <si>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</si>
  <si>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</si>
  <si>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</si>
  <si>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</si>
  <si>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</si>
  <si>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</si>
  <si>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</si>
  <si>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</si>
  <si>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</si>
  <si>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</si>
  <si>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</si>
  <si>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</si>
  <si>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</si>
  <si>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</si>
  <si>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</si>
  <si>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</si>
  <si>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</si>
  <si>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</si>
  <si>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</si>
  <si>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</si>
  <si>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</si>
  <si>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</si>
  <si>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</si>
  <si>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</si>
  <si>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</si>
  <si>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</si>
  <si>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</si>
  <si>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</si>
  <si>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</si>
  <si>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</si>
  <si>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</si>
  <si>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</si>
  <si>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</si>
  <si>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</si>
  <si>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</si>
  <si>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</si>
  <si>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</si>
  <si>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</si>
  <si>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</si>
  <si>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</si>
  <si>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</si>
  <si>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</si>
  <si>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</si>
  <si>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</si>
  <si>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</si>
  <si>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</si>
  <si>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</si>
  <si>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</si>
  <si>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</si>
  <si>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</si>
  <si>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</si>
  <si>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</si>
  <si>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</si>
  <si>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</si>
  <si>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</si>
  <si>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</si>
  <si>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</si>
  <si>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</si>
  <si>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</si>
  <si>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</si>
  <si>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</si>
  <si>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</si>
  <si>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</si>
  <si>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</si>
  <si>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</si>
  <si>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</si>
  <si>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</si>
  <si>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</si>
  <si>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</si>
  <si>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</si>
  <si>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</si>
  <si>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</si>
  <si>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</si>
  <si>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</si>
  <si>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</si>
  <si>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</si>
  <si>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</si>
  <si>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</si>
  <si>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</si>
  <si>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</si>
  <si>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</si>
  <si>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</si>
  <si>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</si>
  <si>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</si>
  <si>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</si>
  <si>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</si>
  <si>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</si>
  <si>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</si>
  <si>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</si>
  <si>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</si>
  <si>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</si>
  <si>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</si>
  <si>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</si>
  <si>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</si>
  <si>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</si>
  <si>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</si>
  <si>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</si>
  <si>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</si>
  <si>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</si>
  <si>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</si>
  <si>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</si>
  <si>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</si>
  <si>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</si>
  <si>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</si>
  <si>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</si>
  <si>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</si>
  <si>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</si>
  <si>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</si>
  <si>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</si>
  <si>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</si>
  <si>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</si>
  <si>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</si>
  <si>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</si>
  <si>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</si>
  <si>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</si>
  <si>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</si>
  <si>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</si>
  <si>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</si>
  <si>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</si>
  <si>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</si>
  <si>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</si>
  <si>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</si>
  <si>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</si>
  <si>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</si>
  <si>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</si>
  <si>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</si>
  <si>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</si>
  <si>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</si>
  <si>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</si>
  <si>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</si>
  <si>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</si>
  <si>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</si>
  <si>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</si>
  <si>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</si>
  <si>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</si>
  <si>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</si>
  <si>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</si>
  <si>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</si>
  <si>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</si>
  <si>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</si>
  <si>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</si>
  <si>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</si>
  <si>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</si>
  <si>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</si>
  <si>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</si>
  <si>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</si>
  <si>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</si>
  <si>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</si>
  <si>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</si>
  <si>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</si>
  <si>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</si>
  <si>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</si>
  <si>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</si>
  <si>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</si>
  <si>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</si>
  <si>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</si>
  <si>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</si>
  <si>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</si>
  <si>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</si>
  <si>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</si>
  <si>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</si>
  <si>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</si>
  <si>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</si>
  <si>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</si>
  <si>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</si>
  <si>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</si>
  <si>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</si>
  <si>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</si>
  <si>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</si>
  <si>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</si>
  <si>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</si>
  <si>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</si>
  <si>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</si>
  <si>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</si>
  <si>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</si>
  <si>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</si>
  <si>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</si>
  <si>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</si>
  <si>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</si>
  <si>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</si>
  <si>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</si>
  <si>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</si>
  <si>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</si>
  <si>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</si>
  <si>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</si>
  <si>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</si>
  <si>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</si>
  <si>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</si>
  <si>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</si>
  <si>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</si>
  <si>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</si>
  <si>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</si>
  <si>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</si>
  <si>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</si>
  <si>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</si>
  <si>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</si>
  <si>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</si>
  <si>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</si>
  <si>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</si>
  <si>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</si>
  <si>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</si>
  <si>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</si>
  <si>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</si>
  <si>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</si>
  <si>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</si>
  <si>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</si>
  <si>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</si>
  <si>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</si>
  <si>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</si>
  <si>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</si>
  <si>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</si>
  <si>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</si>
  <si>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</si>
  <si>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</si>
  <si>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</si>
  <si>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</si>
  <si>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</si>
  <si>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</si>
  <si>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</si>
  <si>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</si>
  <si>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</si>
  <si>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</si>
  <si>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</si>
  <si>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</si>
  <si>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</si>
  <si>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</si>
  <si>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</si>
  <si>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</si>
  <si>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</si>
  <si>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</si>
  <si>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</si>
  <si>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</si>
  <si>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</si>
  <si>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</si>
  <si>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</si>
  <si>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</si>
  <si>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</si>
  <si>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</si>
  <si>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</si>
  <si>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</si>
  <si>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</si>
  <si>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</si>
  <si>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</si>
  <si>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</si>
  <si>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</si>
  <si>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</si>
  <si>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</si>
  <si>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</si>
  <si>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</si>
  <si>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</si>
  <si>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</si>
  <si>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</si>
  <si>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</si>
  <si>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</si>
  <si>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</si>
  <si>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</si>
  <si>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</si>
  <si>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</si>
  <si>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</si>
  <si>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</si>
  <si>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</si>
  <si>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</si>
  <si>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</si>
  <si>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</si>
  <si>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</si>
  <si>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</si>
  <si>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</si>
  <si>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</si>
  <si>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</si>
  <si>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</si>
  <si>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</si>
  <si>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</si>
  <si>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</si>
  <si>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</si>
  <si>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</si>
  <si>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</si>
  <si>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</si>
  <si>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</si>
  <si>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</si>
  <si>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</si>
  <si>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</si>
  <si>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</si>
  <si>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</si>
  <si>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</si>
  <si>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</si>
  <si>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</si>
  <si>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</si>
  <si>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</si>
  <si>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</si>
  <si>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</si>
  <si>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</si>
  <si>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</si>
  <si>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</si>
  <si>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</si>
  <si>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</si>
  <si>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</si>
  <si>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</si>
  <si>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</si>
  <si>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</si>
  <si>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</si>
  <si>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</si>
  <si>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</si>
  <si>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</si>
  <si>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</si>
  <si>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</si>
  <si>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</si>
  <si>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</si>
  <si>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</si>
  <si>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</si>
  <si>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</si>
  <si>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</si>
  <si>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</si>
  <si>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</si>
  <si>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</si>
  <si>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</si>
  <si>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</si>
  <si>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</si>
  <si>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</si>
  <si>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</si>
  <si>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</si>
  <si>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</si>
  <si>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</si>
  <si>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</si>
  <si>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</si>
  <si>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</si>
  <si>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</si>
  <si>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</si>
  <si>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</si>
  <si>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</si>
  <si>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</si>
  <si>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</si>
  <si>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</si>
  <si>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</si>
  <si>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</si>
  <si>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</si>
  <si>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</si>
  <si>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</si>
  <si>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</si>
  <si>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</si>
  <si>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</si>
  <si>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</si>
  <si>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</si>
  <si>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</si>
  <si>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</si>
  <si>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</si>
  <si>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</si>
  <si>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</si>
  <si>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</si>
  <si>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</si>
  <si>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</si>
  <si>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</si>
  <si>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</si>
  <si>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</si>
  <si>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</si>
  <si>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</si>
  <si>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</si>
  <si>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</si>
  <si>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</si>
  <si>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</si>
  <si>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</si>
  <si>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</si>
  <si>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</si>
  <si>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</si>
  <si>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</si>
  <si>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</si>
  <si>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</si>
  <si>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</si>
  <si>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</si>
  <si>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</si>
  <si>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</si>
  <si>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</si>
  <si>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</si>
  <si>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</si>
  <si>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</si>
  <si>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</si>
  <si>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</si>
  <si>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</si>
  <si>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</si>
  <si>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</si>
  <si>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</si>
  <si>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</si>
  <si>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</si>
  <si>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</si>
  <si>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</si>
  <si>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</si>
  <si>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</si>
  <si>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</si>
  <si>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</si>
  <si>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</si>
  <si>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</si>
  <si>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</si>
  <si>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</si>
  <si>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</si>
  <si>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</si>
  <si>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</si>
  <si>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</si>
  <si>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</si>
  <si>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</si>
  <si>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</si>
  <si>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</si>
  <si>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</si>
  <si>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</si>
  <si>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</si>
  <si>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</si>
  <si>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</si>
  <si>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</si>
  <si>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</si>
  <si>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</si>
  <si>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</si>
  <si>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</si>
  <si>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</si>
  <si>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</si>
  <si>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</si>
  <si>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</si>
  <si>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</si>
  <si>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</si>
  <si>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</si>
  <si>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</si>
  <si>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</si>
  <si>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</si>
  <si>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</si>
  <si>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</si>
  <si>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</si>
  <si>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</si>
  <si>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</si>
  <si>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</si>
  <si>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</si>
  <si>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</si>
  <si>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</si>
  <si>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</si>
  <si>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</si>
  <si>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</si>
  <si>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</si>
  <si>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</si>
  <si>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</si>
  <si>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</si>
  <si>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</si>
  <si>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</si>
  <si>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</si>
  <si>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</si>
  <si>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</si>
  <si>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</si>
  <si>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</si>
  <si>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</si>
  <si>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</si>
  <si>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</si>
  <si>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</si>
  <si>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</si>
  <si>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</si>
  <si>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</si>
  <si>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</si>
  <si>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</si>
  <si>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</si>
  <si>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</si>
  <si>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</si>
  <si>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</si>
  <si>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</si>
  <si>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</si>
  <si>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</si>
  <si>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</si>
  <si>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</si>
  <si>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</si>
  <si>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</si>
  <si>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</si>
  <si>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</si>
  <si>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</si>
  <si>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</si>
  <si>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</si>
  <si>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</si>
  <si>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</si>
  <si>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</si>
  <si>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</si>
  <si>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</si>
  <si>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</si>
  <si>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</si>
  <si>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</si>
  <si>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</si>
  <si>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</si>
  <si>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</si>
  <si>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</si>
  <si>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</si>
  <si>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</si>
  <si>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</si>
  <si>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</si>
  <si>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</si>
  <si>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</si>
  <si>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</si>
  <si>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</si>
  <si>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</si>
  <si>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</si>
  <si>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</si>
  <si>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</si>
  <si>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</si>
  <si>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</si>
  <si>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</si>
  <si>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</si>
  <si>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</si>
  <si>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</si>
  <si>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</si>
  <si>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</si>
  <si>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</si>
  <si>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</si>
  <si>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</si>
  <si>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</si>
  <si>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</si>
  <si>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</si>
  <si>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</si>
  <si>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</si>
  <si>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</si>
  <si>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</si>
  <si>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</si>
  <si>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</si>
  <si>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</si>
  <si>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</si>
  <si>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</si>
  <si>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</si>
  <si>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</si>
  <si>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</si>
  <si>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</si>
  <si>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</si>
  <si>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</si>
  <si>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</si>
  <si>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</si>
  <si>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</si>
  <si>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</si>
  <si>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</si>
  <si>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</si>
  <si>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</si>
  <si>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</si>
  <si>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</si>
  <si>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</si>
  <si>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</si>
  <si>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</si>
  <si>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</si>
  <si>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</si>
  <si>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</si>
  <si>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</si>
  <si>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</si>
  <si>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</si>
  <si>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</si>
  <si>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</si>
  <si>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</si>
  <si>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</si>
  <si>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</si>
  <si>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</si>
  <si>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</si>
  <si>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</si>
  <si>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</si>
  <si>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</si>
  <si>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</si>
  <si>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</si>
  <si>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</si>
  <si>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</si>
  <si>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</si>
  <si>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</si>
  <si>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</si>
  <si>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</si>
  <si>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</si>
  <si>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</si>
  <si>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</si>
  <si>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</si>
  <si>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</si>
  <si>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</si>
  <si>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</si>
  <si>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</si>
  <si>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</si>
  <si>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</si>
  <si>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</si>
  <si>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</si>
  <si>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</si>
  <si>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</si>
  <si>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</si>
  <si>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</si>
  <si>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</si>
  <si>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</si>
  <si>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</si>
  <si>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</si>
  <si>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</si>
  <si>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</si>
  <si>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</si>
  <si>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</si>
  <si>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</si>
  <si>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</si>
  <si>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</si>
  <si>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</si>
  <si>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</si>
  <si>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</si>
  <si>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</si>
  <si>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</si>
  <si>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</si>
  <si>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</si>
  <si>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</si>
  <si>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</si>
  <si>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</si>
  <si>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</si>
  <si>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</si>
  <si>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</si>
  <si>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</si>
  <si>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</si>
  <si>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</si>
  <si>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</si>
  <si>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</si>
  <si>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</si>
  <si>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</si>
  <si>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</si>
  <si>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</si>
  <si>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</si>
  <si>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</si>
  <si>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</si>
  <si>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</si>
  <si>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</si>
  <si>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</si>
  <si>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</si>
  <si>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</si>
  <si>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</si>
  <si>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</si>
  <si>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</si>
  <si>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</si>
  <si>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</si>
  <si>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</si>
  <si>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</si>
  <si>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</si>
  <si>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</si>
  <si>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</si>
  <si>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</si>
  <si>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</si>
  <si>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</si>
  <si>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</si>
  <si>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</si>
  <si>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</si>
  <si>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</si>
  <si>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</si>
  <si>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</si>
  <si>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</si>
  <si>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</si>
  <si>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</si>
  <si>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</si>
  <si>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</si>
  <si>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</si>
  <si>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</si>
  <si>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</si>
  <si>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</si>
  <si>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</si>
  <si>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</si>
  <si>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</si>
  <si>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</si>
  <si>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</si>
  <si>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</si>
  <si>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</si>
  <si>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</si>
  <si>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</si>
  <si>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</si>
  <si>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</si>
  <si>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</si>
  <si>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</si>
  <si>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</si>
  <si>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</si>
  <si>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</si>
  <si>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</si>
  <si>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</si>
  <si>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</si>
  <si>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</si>
  <si>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</si>
  <si>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</si>
  <si>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</si>
  <si>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</si>
  <si>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</si>
  <si>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</si>
  <si>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</si>
  <si>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</si>
  <si>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</si>
  <si>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</si>
  <si>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</si>
  <si>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</si>
  <si>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</si>
  <si>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</si>
  <si>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</si>
  <si>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</si>
  <si>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</si>
  <si>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</si>
  <si>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</si>
  <si>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</si>
  <si>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</si>
  <si>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</si>
  <si>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</si>
  <si>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</si>
  <si>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</si>
  <si>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</si>
  <si>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</si>
  <si>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</si>
  <si>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</si>
  <si>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</si>
  <si>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</si>
  <si>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</si>
  <si>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</si>
  <si>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</si>
  <si>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</si>
  <si>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</si>
  <si>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</si>
  <si>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</si>
  <si>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</si>
  <si>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</si>
  <si>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</si>
  <si>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</si>
  <si>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</si>
  <si>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</si>
  <si>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</si>
  <si>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</si>
  <si>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</si>
  <si>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</si>
  <si>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</si>
  <si>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</si>
  <si>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</si>
  <si>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</si>
  <si>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</si>
  <si>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</si>
  <si>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</si>
  <si>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</si>
  <si>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</si>
  <si>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</si>
  <si>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</si>
  <si>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</si>
  <si>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</si>
  <si>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</si>
  <si>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</si>
  <si>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</si>
  <si>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</si>
  <si>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</si>
  <si>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</si>
  <si>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</si>
  <si>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</si>
  <si>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</si>
  <si>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</si>
  <si>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</si>
  <si>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</si>
  <si>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</si>
  <si>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</si>
  <si>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</si>
  <si>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</si>
  <si>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</si>
  <si>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</si>
  <si>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</si>
  <si>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</si>
  <si>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</si>
  <si>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</si>
  <si>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</si>
  <si>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</si>
  <si>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</si>
  <si>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</si>
  <si>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</si>
  <si>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</si>
  <si>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</si>
  <si>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</si>
  <si>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</si>
  <si>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</si>
  <si>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</si>
  <si>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</si>
  <si>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</si>
  <si>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</si>
  <si>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</si>
  <si>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</si>
  <si>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</si>
  <si>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</si>
  <si>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</si>
  <si>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</si>
  <si>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</si>
  <si>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</si>
  <si>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</si>
  <si>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</si>
  <si>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</si>
  <si>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</si>
  <si>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</si>
  <si>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</si>
  <si>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</si>
  <si>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</si>
  <si>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</si>
  <si>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</si>
  <si>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</si>
  <si>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</si>
  <si>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</si>
  <si>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</si>
  <si>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</si>
  <si>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</si>
  <si>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</si>
  <si>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</si>
  <si>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</si>
  <si>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</si>
  <si>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</si>
  <si>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</si>
  <si>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</si>
  <si>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</si>
  <si>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</si>
  <si>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</si>
  <si>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</si>
  <si>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</si>
  <si>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</si>
  <si>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</si>
  <si>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</si>
  <si>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</si>
  <si>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</si>
  <si>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</si>
  <si>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</si>
  <si>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</si>
  <si>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</si>
  <si>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</si>
  <si>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</si>
  <si>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</si>
  <si>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</si>
  <si>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</si>
  <si>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</si>
  <si>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</si>
  <si>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</si>
  <si>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</si>
  <si>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</si>
  <si>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</si>
  <si>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</si>
  <si>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</si>
  <si>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</si>
  <si>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</si>
  <si>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</si>
  <si>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</si>
  <si>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</si>
  <si>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</si>
  <si>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</si>
  <si>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</si>
  <si>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</si>
  <si>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</si>
  <si>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</si>
  <si>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</si>
  <si>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</si>
  <si>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</si>
  <si>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</si>
  <si>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</si>
  <si>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</si>
  <si>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</si>
  <si>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</si>
  <si>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</si>
  <si>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</si>
  <si>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</si>
  <si>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</si>
  <si>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</si>
  <si>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</si>
  <si>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</si>
  <si>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</si>
  <si>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</si>
  <si>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</si>
  <si>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</si>
  <si>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</si>
  <si>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</si>
  <si>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</si>
  <si>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</si>
  <si>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</si>
  <si>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</si>
  <si>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</si>
  <si>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</si>
  <si>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</si>
  <si>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</si>
  <si>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</si>
  <si>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</si>
  <si>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</si>
  <si>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</si>
  <si>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</si>
  <si>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</si>
  <si>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</si>
  <si>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</si>
  <si>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</si>
  <si>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</si>
  <si>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</si>
  <si>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</si>
  <si>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</si>
  <si>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</si>
  <si>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</si>
  <si>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</si>
  <si>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</si>
  <si>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</si>
  <si>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</si>
  <si>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</si>
  <si>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</si>
  <si>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</si>
  <si>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</si>
  <si>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</si>
  <si>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</si>
  <si>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</si>
  <si>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</si>
  <si>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</si>
  <si>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</si>
  <si>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</si>
  <si>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</si>
  <si>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</si>
  <si>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</si>
  <si>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</si>
  <si>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</si>
  <si>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</si>
  <si>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</si>
  <si>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</si>
  <si>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</si>
  <si>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</si>
  <si>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</si>
  <si>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</si>
  <si>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</si>
  <si>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</si>
  <si>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</si>
  <si>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</si>
  <si>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</si>
  <si>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</si>
  <si>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</si>
  <si>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</si>
  <si>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</si>
  <si>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</si>
  <si>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</si>
  <si>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</si>
  <si>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</si>
  <si>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</si>
  <si>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</si>
  <si>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</si>
  <si>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</si>
  <si>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</si>
  <si>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</si>
  <si>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</si>
  <si>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</si>
  <si>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</si>
  <si>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</si>
  <si>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</si>
  <si>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</si>
  <si>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</si>
  <si>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</si>
  <si>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</si>
  <si>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</si>
  <si>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</si>
  <si>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</si>
  <si>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</si>
  <si>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</si>
  <si>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</si>
  <si>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</si>
  <si>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</si>
  <si>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</si>
  <si>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</si>
  <si>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</si>
  <si>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</si>
  <si>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</si>
  <si>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</si>
  <si>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</si>
  <si>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</si>
  <si>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</si>
  <si>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</si>
  <si>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</si>
  <si>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</si>
  <si>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</si>
  <si>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</si>
  <si>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</si>
  <si>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</si>
  <si>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</si>
  <si>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</si>
  <si>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</si>
  <si>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</si>
  <si>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</si>
  <si>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</si>
  <si>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</si>
  <si>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</si>
  <si>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</si>
  <si>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</si>
  <si>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</si>
  <si>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</si>
  <si>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</si>
  <si>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</si>
  <si>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</si>
  <si>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</si>
  <si>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</si>
  <si>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</si>
  <si>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</si>
  <si>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</si>
  <si>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</si>
  <si>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</si>
  <si>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</si>
  <si>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</si>
  <si>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</si>
  <si>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</si>
  <si>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</si>
  <si>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</si>
  <si>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</si>
  <si>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</si>
  <si>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</si>
  <si>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</si>
  <si>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</si>
  <si>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</si>
  <si>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</si>
  <si>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</si>
  <si>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</si>
  <si>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</si>
  <si>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</si>
  <si>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</si>
  <si>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</si>
  <si>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</si>
  <si>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</si>
  <si>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</si>
  <si>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</si>
  <si>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</si>
  <si>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</si>
  <si>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</si>
  <si>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</si>
  <si>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</si>
  <si>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</si>
  <si>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</si>
  <si>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</si>
  <si>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</si>
  <si>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</si>
  <si>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</si>
  <si>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</si>
  <si>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</si>
  <si>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</si>
  <si>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</si>
  <si>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</si>
  <si>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</si>
  <si>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</si>
  <si>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</si>
  <si>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</si>
  <si>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</si>
  <si>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</si>
  <si>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</si>
  <si>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</si>
  <si>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</si>
  <si>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</si>
  <si>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</si>
  <si>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</si>
  <si>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</si>
  <si>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</si>
  <si>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</si>
  <si>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</si>
  <si>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</si>
  <si>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</si>
  <si>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</si>
  <si>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</si>
  <si>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</si>
  <si>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</si>
  <si>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</si>
  <si>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</si>
  <si>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</si>
  <si>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</si>
  <si>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</si>
  <si>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</si>
  <si>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</si>
  <si>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</si>
  <si>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</si>
  <si>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</si>
  <si>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</si>
  <si>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</si>
  <si>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</si>
  <si>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</si>
  <si>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</si>
  <si>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</si>
  <si>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</si>
  <si>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</si>
  <si>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</si>
  <si>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</si>
  <si>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</si>
  <si>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</si>
  <si>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</si>
  <si>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</si>
  <si>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</si>
  <si>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</si>
  <si>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</si>
  <si>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</si>
  <si>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</si>
  <si>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</si>
  <si>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</si>
  <si>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</si>
  <si>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</si>
  <si>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</si>
  <si>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</si>
  <si>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</si>
  <si>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</si>
  <si>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</si>
  <si>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</si>
  <si>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</si>
  <si>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</si>
  <si>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</si>
  <si>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</si>
  <si>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</si>
  <si>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</si>
  <si>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</si>
  <si>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</si>
  <si>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</si>
  <si>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</si>
  <si>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</si>
  <si>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</si>
  <si>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</si>
  <si>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</si>
  <si>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</si>
  <si>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</si>
  <si>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</si>
  <si>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</si>
  <si>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</si>
  <si>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</si>
  <si>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</si>
  <si>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</si>
  <si>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</si>
  <si>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</si>
  <si>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</si>
  <si>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</si>
  <si>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</si>
  <si>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</si>
  <si>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</si>
  <si>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</si>
  <si>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</si>
  <si>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</si>
  <si>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</si>
  <si>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</si>
  <si>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</si>
  <si>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</si>
  <si>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</si>
  <si>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</si>
  <si>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</si>
  <si>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</si>
  <si>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</si>
  <si>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</si>
  <si>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</si>
  <si>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</si>
  <si>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</si>
  <si>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</si>
  <si>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</si>
  <si>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</si>
  <si>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</si>
  <si>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</si>
  <si>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</si>
  <si>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</si>
  <si>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</si>
  <si>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</si>
  <si>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</si>
  <si>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</si>
  <si>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</si>
  <si>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</si>
  <si>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</si>
  <si>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</si>
  <si>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</si>
  <si>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</si>
  <si>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</si>
  <si>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</si>
  <si>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</si>
  <si>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</si>
  <si>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</si>
  <si>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</si>
  <si>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</si>
  <si>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</si>
  <si>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</si>
  <si>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</si>
  <si>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</si>
  <si>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</si>
  <si>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</si>
  <si>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</si>
  <si>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</si>
  <si>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</si>
  <si>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</si>
  <si>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</si>
  <si>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</si>
  <si>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</si>
  <si>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</si>
  <si>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</si>
  <si>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</si>
  <si>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</si>
  <si>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</si>
  <si>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</si>
  <si>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</si>
  <si>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</si>
  <si>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</si>
  <si>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</si>
  <si>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</si>
  <si>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</si>
  <si>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</si>
  <si>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</si>
  <si>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</si>
  <si>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</si>
  <si>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</si>
  <si>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</si>
  <si>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</si>
  <si>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</si>
  <si>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</si>
  <si>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</si>
  <si>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</si>
  <si>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</si>
  <si>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</si>
  <si>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</si>
  <si>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</si>
  <si>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</si>
  <si>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</si>
  <si>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</si>
  <si>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</si>
  <si>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</si>
  <si>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</si>
  <si>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</si>
  <si>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</si>
  <si>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</si>
  <si>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</si>
  <si>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</si>
  <si>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</si>
  <si>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</si>
  <si>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</si>
  <si>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</si>
  <si>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</si>
  <si>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</si>
  <si>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</si>
  <si>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</si>
  <si>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</si>
  <si>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</si>
  <si>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</si>
  <si>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</si>
  <si>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</si>
  <si>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</si>
  <si>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</si>
  <si>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</si>
  <si>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</si>
  <si>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</si>
  <si>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</si>
  <si>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</si>
  <si>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</si>
  <si>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</si>
  <si>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</si>
  <si>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</si>
  <si>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</si>
  <si>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</si>
  <si>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</si>
  <si>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</si>
  <si>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</si>
  <si>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</si>
  <si>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</si>
  <si>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</si>
  <si>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</si>
  <si>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</si>
  <si>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</si>
  <si>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</si>
  <si>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</si>
  <si>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</si>
  <si>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</si>
  <si>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</si>
  <si>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</si>
  <si>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</si>
  <si>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</si>
  <si>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</si>
  <si>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</si>
  <si>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</si>
  <si>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</si>
  <si>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</si>
  <si>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</si>
  <si>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</si>
  <si>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</si>
  <si>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</si>
  <si>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</si>
  <si>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</si>
  <si>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</si>
  <si>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</si>
  <si>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</si>
  <si>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</si>
  <si>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</si>
  <si>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</si>
  <si>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</si>
  <si>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</si>
  <si>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</si>
  <si>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</si>
  <si>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</si>
  <si>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</si>
  <si>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</si>
  <si>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</si>
  <si>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</si>
  <si>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</si>
  <si>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</si>
  <si>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</si>
  <si>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</si>
  <si>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</si>
  <si>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</si>
  <si>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</si>
  <si>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</si>
  <si>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</si>
  <si>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</si>
  <si>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</si>
  <si>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</si>
  <si>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</si>
  <si>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</si>
  <si>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</si>
  <si>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</si>
  <si>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</si>
  <si>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</si>
  <si>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</si>
  <si>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</si>
  <si>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</si>
  <si>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</si>
  <si>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</si>
  <si>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</si>
  <si>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</si>
  <si>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</si>
  <si>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</si>
  <si>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</si>
  <si>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</si>
  <si>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</si>
  <si>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</si>
  <si>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</si>
  <si>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</si>
  <si>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</si>
  <si>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</si>
  <si>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</si>
  <si>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</si>
  <si>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</si>
  <si>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</si>
  <si>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</si>
  <si>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</si>
  <si>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</si>
  <si>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</si>
  <si>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</si>
  <si>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</si>
  <si>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</si>
  <si>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</si>
  <si>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</si>
  <si>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</si>
  <si>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</si>
  <si>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</si>
  <si>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</si>
  <si>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</si>
  <si>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</si>
  <si>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</si>
  <si>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</si>
  <si>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</si>
  <si>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</si>
  <si>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</si>
  <si>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</si>
  <si>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</si>
  <si>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</si>
  <si>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</si>
  <si>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</si>
  <si>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</si>
  <si>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</si>
  <si>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</si>
  <si>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</si>
  <si>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</si>
  <si>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</si>
  <si>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</si>
  <si>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</si>
  <si>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</si>
  <si>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</si>
  <si>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</si>
  <si>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</si>
  <si>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</si>
  <si>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</si>
  <si>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</si>
  <si>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</si>
  <si>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</si>
  <si>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</si>
  <si>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</si>
  <si>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</si>
  <si>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</si>
  <si>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</si>
  <si>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</si>
  <si>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</si>
  <si>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</si>
  <si>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</si>
  <si>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</si>
  <si>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</si>
  <si>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</si>
  <si>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</si>
  <si>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</si>
  <si>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</si>
  <si>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</si>
  <si>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</si>
  <si>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</si>
  <si>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</si>
  <si>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</si>
  <si>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</si>
  <si>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</si>
  <si>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</si>
  <si>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</si>
  <si>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</si>
  <si>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</si>
  <si>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</si>
  <si>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</si>
  <si>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</si>
  <si>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</si>
  <si>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</si>
  <si>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</si>
  <si>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</si>
  <si>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</si>
  <si>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</si>
  <si>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</si>
  <si>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</si>
  <si>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</si>
  <si>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</si>
  <si>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</si>
  <si>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</si>
  <si>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</si>
  <si>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</si>
  <si>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</si>
  <si>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</si>
  <si>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</si>
  <si>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</si>
  <si>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</si>
  <si>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</si>
  <si>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</si>
  <si>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</si>
  <si>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</si>
  <si>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</si>
  <si>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</si>
  <si>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</si>
  <si>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</si>
  <si>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</si>
  <si>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</si>
  <si>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</si>
  <si>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</si>
  <si>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</si>
  <si>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</si>
  <si>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</si>
  <si>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</si>
  <si>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</si>
  <si>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</si>
  <si>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</si>
  <si>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</si>
  <si>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</si>
  <si>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</si>
  <si>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</si>
  <si>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</si>
  <si>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</si>
  <si>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</si>
  <si>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</si>
  <si>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</si>
  <si>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</si>
  <si>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</si>
  <si>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</si>
  <si>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</si>
  <si>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</si>
  <si>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</si>
  <si>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</si>
  <si>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</si>
  <si>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</si>
  <si>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</si>
  <si>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</si>
  <si>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</si>
  <si>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</si>
  <si>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</si>
  <si>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</si>
  <si>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</si>
  <si>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</si>
  <si>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</si>
  <si>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</si>
  <si>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</si>
  <si>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</si>
  <si>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</si>
  <si>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</si>
  <si>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</si>
  <si>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</si>
  <si>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</si>
  <si>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</si>
  <si>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</si>
  <si>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</si>
  <si>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</si>
  <si>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</si>
  <si>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</si>
  <si>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</si>
  <si>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</si>
  <si>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</si>
  <si>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</si>
  <si>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</si>
  <si>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</si>
  <si>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</si>
  <si>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</si>
  <si>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</si>
  <si>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</si>
  <si>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</si>
  <si>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</si>
  <si>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</si>
  <si>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</si>
  <si>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</si>
  <si>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</si>
  <si>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</si>
  <si>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</si>
  <si>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</si>
  <si>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</si>
  <si>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</si>
  <si>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</si>
  <si>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</si>
  <si>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</si>
  <si>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</si>
  <si>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</si>
  <si>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</si>
  <si>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</si>
  <si>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</si>
  <si>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</si>
  <si>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</si>
  <si>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</si>
  <si>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</si>
  <si>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</si>
  <si>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</si>
  <si>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</si>
  <si>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</si>
  <si>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</si>
  <si>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</si>
  <si>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</si>
  <si>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</si>
  <si>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</si>
  <si>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</si>
  <si>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</si>
  <si>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</si>
  <si>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</si>
  <si>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</si>
  <si>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</si>
  <si>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</si>
  <si>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</si>
  <si>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</si>
  <si>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</si>
  <si>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</si>
  <si>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</si>
  <si>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</si>
  <si>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</si>
  <si>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</si>
  <si>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</si>
  <si>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</si>
  <si>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</si>
  <si>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</si>
  <si>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</si>
  <si>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</si>
  <si>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</si>
  <si>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</si>
  <si>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</si>
  <si>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</si>
  <si>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</si>
  <si>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</si>
  <si>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</si>
  <si>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</si>
  <si>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</si>
  <si>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</si>
  <si>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</si>
  <si>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</si>
  <si>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</si>
  <si>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</si>
  <si>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</si>
  <si>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</si>
  <si>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</si>
  <si>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</si>
  <si>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</si>
  <si>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</si>
  <si>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</si>
  <si>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</si>
  <si>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</si>
  <si>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</si>
  <si>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</si>
  <si>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</si>
  <si>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</si>
  <si>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</si>
  <si>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</si>
  <si>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</si>
  <si>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</si>
  <si>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</si>
  <si>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</si>
  <si>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</si>
  <si>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</si>
  <si>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</si>
  <si>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</si>
  <si>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</si>
  <si>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</si>
  <si>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</si>
  <si>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</si>
  <si>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</si>
  <si>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</si>
  <si>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</si>
  <si>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</si>
  <si>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</si>
  <si>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</si>
  <si>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</si>
  <si>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</si>
  <si>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</si>
  <si>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</si>
  <si>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</si>
  <si>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</si>
  <si>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</si>
  <si>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</si>
  <si>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</si>
  <si>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</si>
  <si>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</si>
  <si>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</si>
  <si>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</si>
  <si>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</si>
  <si>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</si>
  <si>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</si>
  <si>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</si>
  <si>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</si>
  <si>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</si>
  <si>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</si>
  <si>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</si>
  <si>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</si>
  <si>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</si>
  <si>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</si>
  <si>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</si>
  <si>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</si>
  <si>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</si>
  <si>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</si>
  <si>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</si>
  <si>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</si>
  <si>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</si>
  <si>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</si>
  <si>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</si>
  <si>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</si>
  <si>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</si>
  <si>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</si>
  <si>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</si>
  <si>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</si>
  <si>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</si>
  <si>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</si>
  <si>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</si>
  <si>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</si>
  <si>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</si>
  <si>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</si>
  <si>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</si>
  <si>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</si>
  <si>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</si>
  <si>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</si>
  <si>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</si>
  <si>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</si>
  <si>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</si>
  <si>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</si>
  <si>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</si>
  <si>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</si>
  <si>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</si>
  <si>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</si>
  <si>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</si>
  <si>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</si>
  <si>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</si>
  <si>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</si>
  <si>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</si>
  <si>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</si>
  <si>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</si>
  <si>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</si>
  <si>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</si>
  <si>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</si>
  <si>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</si>
  <si>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</si>
  <si>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</si>
  <si>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</si>
  <si>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</si>
  <si>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</si>
  <si>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</si>
  <si>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</si>
  <si>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</si>
  <si>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</si>
  <si>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</si>
  <si>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</si>
  <si>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</si>
  <si>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</si>
  <si>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</si>
  <si>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</si>
  <si>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</si>
  <si>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</si>
  <si>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</si>
  <si>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</si>
  <si>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</si>
  <si>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</si>
  <si>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</si>
  <si>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</si>
  <si>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</si>
  <si>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</si>
  <si>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</si>
  <si>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</si>
  <si>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</si>
  <si>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</si>
  <si>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</si>
  <si>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</si>
  <si>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</si>
  <si>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</si>
  <si>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</si>
  <si>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</si>
  <si>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</si>
  <si>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</si>
  <si>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</si>
  <si>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</si>
  <si>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</si>
  <si>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</si>
  <si>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</si>
  <si>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</si>
  <si>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</si>
  <si>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</si>
  <si>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</si>
  <si>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</si>
  <si>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</si>
  <si>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</si>
  <si>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</si>
  <si>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</si>
  <si>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</si>
  <si>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</si>
  <si>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</si>
  <si>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</si>
  <si>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</si>
  <si>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</si>
  <si>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</si>
  <si>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</si>
  <si>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</si>
  <si>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</si>
  <si>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</si>
  <si>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</si>
  <si>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</si>
  <si>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</si>
  <si>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</si>
  <si>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</si>
  <si>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</si>
  <si>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</si>
  <si>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</si>
  <si>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</si>
  <si>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</si>
  <si>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</si>
  <si>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</si>
  <si>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</si>
  <si>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</si>
  <si>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</si>
  <si>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</si>
  <si>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</si>
  <si>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</si>
  <si>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</si>
  <si>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</si>
  <si>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</si>
  <si>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</si>
  <si>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</si>
  <si>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</si>
  <si>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</si>
  <si>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</si>
  <si>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</si>
  <si>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</si>
  <si>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</si>
  <si>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</si>
  <si>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</si>
  <si>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</si>
  <si>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</si>
  <si>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</si>
  <si>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</si>
  <si>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</si>
  <si>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</si>
  <si>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</si>
  <si>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</si>
  <si>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</si>
  <si>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</si>
  <si>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</si>
  <si>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</si>
  <si>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</si>
  <si>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</si>
  <si>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</si>
  <si>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</si>
  <si>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</si>
  <si>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</si>
  <si>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</si>
  <si>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</si>
  <si>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</si>
  <si>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</si>
  <si>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</si>
  <si>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</si>
  <si>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</si>
  <si>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</si>
  <si>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</si>
  <si>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</si>
  <si>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</si>
  <si>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</si>
  <si>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</si>
  <si>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</si>
  <si>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</si>
  <si>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</si>
  <si>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</si>
  <si>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</si>
  <si>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</si>
  <si>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</si>
  <si>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</si>
  <si>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</si>
  <si>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</si>
  <si>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</si>
  <si>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</si>
  <si>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</si>
  <si>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</si>
  <si>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</si>
  <si>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</si>
  <si>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</si>
  <si>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</si>
  <si>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</si>
  <si>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</si>
  <si>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</si>
  <si>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</si>
  <si>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</si>
  <si>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</si>
  <si>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</si>
  <si>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</si>
  <si>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</si>
  <si>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</si>
  <si>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</si>
  <si>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</si>
  <si>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</si>
  <si>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</si>
  <si>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</si>
  <si>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</si>
  <si>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</si>
  <si>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</si>
  <si>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</si>
  <si>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</si>
  <si>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</si>
  <si>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</si>
  <si>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</si>
  <si>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</si>
  <si>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</si>
  <si>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</si>
  <si>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</si>
  <si>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</si>
  <si>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</si>
  <si>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</si>
  <si>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</si>
  <si>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</si>
  <si>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</si>
  <si>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</si>
  <si>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</si>
  <si>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</si>
  <si>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</si>
  <si>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</si>
  <si>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</si>
  <si>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</si>
  <si>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</si>
  <si>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</si>
  <si>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</si>
  <si>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</si>
  <si>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</si>
  <si>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</si>
  <si>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</si>
  <si>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</si>
  <si>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</si>
  <si>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</si>
  <si>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</si>
  <si>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</si>
  <si>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</si>
  <si>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</si>
  <si>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</si>
  <si>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</si>
  <si>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</si>
  <si>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</si>
  <si>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</si>
  <si>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</si>
  <si>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</si>
  <si>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</si>
  <si>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</si>
  <si>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</si>
  <si>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</si>
  <si>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</si>
  <si>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</si>
  <si>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</si>
  <si>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</si>
  <si>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</si>
  <si>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</si>
  <si>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</si>
  <si>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</si>
  <si>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</si>
  <si>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</si>
  <si>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</si>
  <si>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</si>
  <si>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</si>
  <si>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</si>
  <si>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</si>
  <si>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</si>
  <si>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</si>
  <si>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</si>
  <si>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</si>
  <si>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</si>
  <si>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</si>
  <si>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</si>
  <si>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</si>
  <si>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</si>
  <si>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</si>
  <si>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</si>
  <si>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</si>
  <si>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</si>
  <si>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</si>
  <si>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</si>
  <si>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</si>
  <si>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</si>
  <si>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</si>
  <si>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</si>
  <si>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</si>
  <si>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</si>
  <si>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</si>
  <si>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</si>
  <si>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</si>
  <si>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</si>
  <si>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</si>
  <si>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</si>
  <si>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</si>
  <si>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</si>
  <si>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</si>
  <si>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</si>
  <si>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</si>
  <si>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</si>
  <si>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</si>
  <si>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</si>
  <si>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</si>
  <si>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</si>
  <si>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</si>
  <si>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</si>
  <si>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</si>
  <si>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</si>
  <si>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</si>
  <si>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</si>
  <si>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</si>
  <si>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</si>
  <si>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</si>
  <si>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</si>
  <si>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</si>
  <si>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</si>
  <si>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</si>
  <si>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</si>
  <si>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</si>
  <si>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</si>
  <si>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</si>
  <si>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</si>
  <si>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</si>
  <si>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</si>
  <si>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</si>
  <si>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</si>
  <si>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</si>
  <si>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</si>
  <si>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</si>
  <si>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</si>
  <si>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</si>
  <si>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</si>
  <si>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</si>
  <si>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</si>
  <si>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</si>
  <si>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</si>
  <si>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</si>
  <si>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</si>
  <si>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</si>
  <si>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</si>
  <si>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</si>
  <si>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</si>
  <si>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</si>
  <si>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</si>
  <si>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</si>
  <si>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</si>
  <si>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</si>
  <si>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</si>
  <si>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</si>
  <si>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</si>
  <si>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</si>
  <si>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</si>
  <si>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</si>
  <si>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</si>
  <si>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</si>
  <si>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</si>
  <si>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</si>
  <si>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</si>
  <si>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</si>
  <si>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</si>
  <si>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</si>
  <si>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</si>
  <si>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</si>
  <si>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</si>
  <si>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</si>
  <si>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</si>
  <si>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</si>
  <si>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</si>
  <si>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</si>
  <si>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</si>
  <si>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</si>
  <si>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</si>
  <si>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</si>
  <si>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</si>
  <si>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</si>
  <si>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</si>
  <si>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</si>
  <si>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</si>
  <si>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</si>
  <si>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</si>
  <si>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</si>
  <si>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</si>
  <si>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</si>
  <si>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</si>
  <si>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</si>
  <si>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</si>
  <si>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</si>
  <si>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</si>
  <si>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</si>
  <si>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</si>
  <si>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</si>
  <si>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</si>
  <si>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</si>
  <si>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</si>
  <si>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</si>
  <si>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</si>
  <si>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</si>
  <si>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</si>
  <si>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</si>
  <si>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</si>
  <si>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</si>
  <si>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</si>
  <si>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</si>
  <si>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</si>
  <si>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</si>
  <si>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</si>
  <si>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</si>
  <si>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</si>
  <si>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</si>
  <si>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</si>
  <si>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</si>
  <si>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</si>
  <si>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</si>
  <si>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</si>
  <si>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</si>
  <si>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</si>
  <si>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</si>
  <si>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</si>
  <si>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</si>
  <si>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</si>
  <si>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</si>
  <si>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</si>
  <si>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</si>
  <si>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</si>
  <si>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</si>
  <si>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</si>
  <si>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</si>
  <si>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</si>
  <si>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</si>
  <si>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</si>
  <si>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</si>
  <si>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</si>
  <si>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</si>
  <si>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</si>
  <si>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</si>
  <si>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</si>
  <si>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</si>
  <si>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</si>
  <si>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</si>
  <si>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</si>
  <si>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</si>
  <si>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</si>
  <si>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</si>
  <si>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</si>
  <si>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</si>
  <si>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</si>
  <si>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</si>
  <si>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</si>
  <si>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</si>
  <si>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</si>
  <si>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</si>
  <si>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</si>
  <si>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</si>
  <si>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</si>
  <si>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</si>
  <si>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</si>
  <si>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</si>
  <si>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</si>
  <si>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</si>
  <si>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</si>
  <si>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</si>
  <si>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</si>
  <si>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</si>
  <si>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</si>
  <si>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</si>
  <si>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</si>
  <si>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</si>
  <si>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</si>
  <si>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</si>
  <si>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</si>
  <si>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</si>
  <si>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</si>
  <si>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</si>
  <si>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</si>
  <si>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</si>
  <si>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</si>
  <si>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</si>
  <si>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</si>
  <si>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</si>
  <si>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</si>
  <si>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</si>
  <si>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</si>
  <si>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</si>
  <si>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</si>
  <si>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</si>
  <si>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</si>
  <si>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</si>
  <si>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</si>
  <si>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</si>
  <si>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</si>
  <si>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</si>
  <si>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</si>
  <si>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</si>
  <si>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</si>
  <si>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</si>
  <si>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</si>
  <si>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</si>
  <si>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</si>
  <si>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</si>
  <si>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</si>
  <si>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</si>
  <si>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</si>
  <si>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</si>
  <si>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</si>
  <si>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</si>
  <si>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</si>
  <si>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</si>
  <si>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</si>
  <si>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</si>
  <si>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</si>
  <si>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</si>
  <si>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</si>
  <si>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</si>
  <si>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</si>
  <si>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</si>
  <si>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</si>
  <si>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</si>
  <si>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</si>
  <si>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</si>
  <si>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</si>
  <si>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</si>
  <si>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</si>
  <si>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</si>
  <si>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</si>
  <si>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</si>
  <si>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</si>
  <si>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</si>
  <si>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</si>
  <si>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</si>
  <si>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</si>
  <si>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</si>
  <si>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</si>
  <si>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</si>
  <si>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</si>
  <si>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</si>
  <si>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</si>
  <si>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</si>
  <si>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</si>
  <si>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</si>
  <si>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</si>
  <si>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</si>
  <si>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</si>
  <si>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</si>
  <si>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</si>
  <si>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</si>
  <si>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</si>
  <si>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</si>
  <si>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</si>
  <si>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</si>
  <si>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</si>
  <si>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</si>
  <si>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</si>
  <si>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</si>
  <si>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</si>
  <si>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</si>
  <si>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</si>
  <si>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</si>
  <si>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</si>
  <si>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</si>
  <si>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</si>
  <si>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</si>
  <si>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</si>
  <si>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</si>
  <si>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</si>
  <si>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</si>
  <si>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</si>
  <si>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</si>
  <si>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</si>
  <si>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</si>
  <si>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</si>
  <si>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</si>
  <si>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</si>
  <si>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</si>
  <si>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</si>
  <si>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</si>
  <si>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</si>
  <si>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</si>
  <si>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</si>
  <si>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</si>
  <si>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</si>
  <si>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</si>
  <si>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</si>
  <si>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</si>
  <si>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</si>
  <si>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</si>
  <si>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</si>
  <si>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</si>
  <si>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</si>
  <si>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</si>
  <si>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</si>
  <si>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</si>
  <si>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</si>
  <si>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</si>
  <si>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</si>
  <si>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</si>
  <si>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</si>
  <si>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</si>
  <si>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</si>
  <si>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</si>
  <si>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</si>
  <si>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</si>
  <si>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</si>
  <si>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</si>
  <si>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</si>
  <si>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</si>
  <si>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</si>
  <si>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</si>
  <si>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</si>
  <si>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</si>
  <si>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</si>
  <si>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</si>
  <si>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</si>
  <si>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</si>
  <si>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</si>
  <si>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</si>
  <si>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</si>
  <si>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</si>
  <si>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</si>
  <si>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</si>
  <si>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</si>
  <si>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</si>
  <si>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</si>
  <si>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</si>
  <si>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</si>
  <si>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</si>
  <si>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</si>
  <si>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</si>
  <si>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</si>
  <si>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</si>
  <si>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</si>
  <si>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</si>
  <si>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</si>
  <si>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</si>
  <si>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</si>
  <si>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</si>
  <si>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</si>
  <si>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</si>
  <si>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</si>
  <si>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</si>
  <si>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</si>
  <si>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</si>
  <si>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</si>
  <si>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</si>
  <si>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</si>
  <si>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</si>
  <si>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</si>
  <si>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</si>
  <si>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</si>
  <si>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</si>
  <si>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</si>
  <si>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</si>
  <si>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</si>
  <si>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</si>
  <si>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</si>
  <si>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</si>
  <si>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</si>
  <si>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</si>
  <si>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</si>
  <si>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</si>
  <si>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</si>
  <si>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</si>
  <si>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</si>
  <si>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</si>
  <si>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</si>
  <si>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</si>
  <si>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</si>
  <si>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</si>
  <si>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</si>
  <si>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</si>
  <si>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</si>
  <si>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</si>
  <si>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</si>
  <si>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</si>
  <si>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</si>
  <si>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</si>
  <si>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</si>
  <si>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</si>
  <si>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</si>
  <si>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</si>
  <si>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</si>
  <si>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</si>
  <si>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</si>
  <si>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</si>
  <si>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</si>
  <si>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</si>
  <si>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</si>
  <si>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</si>
  <si>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</si>
  <si>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</si>
  <si>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</si>
  <si>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</si>
  <si>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</si>
  <si>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</si>
  <si>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</si>
  <si>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</si>
  <si>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</si>
  <si>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</si>
  <si>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</si>
  <si>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</si>
  <si>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</si>
  <si>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</si>
  <si>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</si>
  <si>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</si>
  <si>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</si>
  <si>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</si>
  <si>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</si>
  <si>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</si>
  <si>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</si>
  <si>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</si>
  <si>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</si>
  <si>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</si>
  <si>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</si>
  <si>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</si>
  <si>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</si>
  <si>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</si>
  <si>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</si>
  <si>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</si>
  <si>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</si>
  <si>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</si>
  <si>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</si>
  <si>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</si>
  <si>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</si>
  <si>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</si>
  <si>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</si>
  <si>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</si>
  <si>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</si>
  <si>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</si>
  <si>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</si>
  <si>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</si>
  <si>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</si>
  <si>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</si>
  <si>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</si>
  <si>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</si>
  <si>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</si>
  <si>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</si>
  <si>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</si>
  <si>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</si>
  <si>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</si>
  <si>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</si>
  <si>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</si>
  <si>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</si>
  <si>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</si>
  <si>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</si>
  <si>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</si>
  <si>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</si>
  <si>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</si>
  <si>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</si>
  <si>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</si>
  <si>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</si>
  <si>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</si>
  <si>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</si>
  <si>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</si>
  <si>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</si>
  <si>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</si>
  <si>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</si>
  <si>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</si>
  <si>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</si>
  <si>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</si>
  <si>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</si>
  <si>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</si>
  <si>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</si>
  <si>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</si>
  <si>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</si>
  <si>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</si>
  <si>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</si>
  <si>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</si>
  <si>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</si>
  <si>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</si>
  <si>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</si>
  <si>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</si>
  <si>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</si>
  <si>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</si>
  <si>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</si>
  <si>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</si>
  <si>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</si>
  <si>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</si>
  <si>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</si>
  <si>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</si>
  <si>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</si>
  <si>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</si>
  <si>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</si>
  <si>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</si>
  <si>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</si>
  <si>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</si>
  <si>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</si>
  <si>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</si>
  <si>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</si>
  <si>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</si>
  <si>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</si>
  <si>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</si>
  <si>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</si>
  <si>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</si>
  <si>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</si>
  <si>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</si>
  <si>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</si>
  <si>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</si>
  <si>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</si>
  <si>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</si>
  <si>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</si>
  <si>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</si>
  <si>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</si>
  <si>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</si>
  <si>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</si>
  <si>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</si>
  <si>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</si>
  <si>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</si>
  <si>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</si>
  <si>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</si>
  <si>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</si>
  <si>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</si>
  <si>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</si>
  <si>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</si>
  <si>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</si>
  <si>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</si>
  <si>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</si>
  <si>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</si>
  <si>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</si>
  <si>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</si>
  <si>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</si>
  <si>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</si>
  <si>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</si>
  <si>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</si>
  <si>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</si>
  <si>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</si>
  <si>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</si>
  <si>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</si>
  <si>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</si>
  <si>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</si>
  <si>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</si>
  <si>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</si>
  <si>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</si>
  <si>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</si>
  <si>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</si>
  <si>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</si>
  <si>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</si>
  <si>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</si>
  <si>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</si>
  <si>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</si>
  <si>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</si>
  <si>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</si>
  <si>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</si>
  <si>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</si>
  <si>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</si>
  <si>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</si>
  <si>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</si>
  <si>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</si>
  <si>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</si>
  <si>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</si>
  <si>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</si>
  <si>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</si>
  <si>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</si>
  <si>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</si>
  <si>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</si>
  <si>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</si>
  <si>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</si>
  <si>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</si>
  <si>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</si>
  <si>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</si>
  <si>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</si>
  <si>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</si>
  <si>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</si>
  <si>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</si>
  <si>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</si>
  <si>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</si>
  <si>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</si>
  <si>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</si>
  <si>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</si>
  <si>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</si>
  <si>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</si>
  <si>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</si>
  <si>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</si>
  <si>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</si>
  <si>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</si>
  <si>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</si>
  <si>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</si>
  <si>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</si>
  <si>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</si>
  <si>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</si>
  <si>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</si>
  <si>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</si>
  <si>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</si>
  <si>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</si>
  <si>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</si>
  <si>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</si>
  <si>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</si>
  <si>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</si>
  <si>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</si>
  <si>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</si>
  <si>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</si>
  <si>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</si>
  <si>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</si>
  <si>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</si>
  <si>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</si>
  <si>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</si>
  <si>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</si>
  <si>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</si>
  <si>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</si>
  <si>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</si>
  <si>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</si>
  <si>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</si>
  <si>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</si>
  <si>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</si>
  <si>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</si>
  <si>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</si>
  <si>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</si>
  <si>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</si>
  <si>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</si>
  <si>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</si>
  <si>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</si>
  <si>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</si>
  <si>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</si>
  <si>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</si>
  <si>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</si>
  <si>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</si>
  <si>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</si>
  <si>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</si>
  <si>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</si>
  <si>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</si>
  <si>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</si>
  <si>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</si>
  <si>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</si>
  <si>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</si>
  <si>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</si>
  <si>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</si>
  <si>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</si>
  <si>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</si>
  <si>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</si>
  <si>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</si>
  <si>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</si>
  <si>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</si>
  <si>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</si>
  <si>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</si>
  <si>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</si>
  <si>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</si>
  <si>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</si>
  <si>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</si>
  <si>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</si>
  <si>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</si>
  <si>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</si>
  <si>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</si>
  <si>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</si>
  <si>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</si>
  <si>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</si>
  <si>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</si>
  <si>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</si>
  <si>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</si>
  <si>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</si>
  <si>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</si>
  <si>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</si>
  <si>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</si>
  <si>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</si>
  <si>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</si>
  <si>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</si>
  <si>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</si>
  <si>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</si>
  <si>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</si>
  <si>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</si>
  <si>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</si>
  <si>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</si>
  <si>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</si>
  <si>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</si>
  <si>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</si>
  <si>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</si>
  <si>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</si>
  <si>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</si>
  <si>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</si>
  <si>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</si>
  <si>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</si>
  <si>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</si>
  <si>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</si>
  <si>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</si>
  <si>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</si>
  <si>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</si>
  <si>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</si>
  <si>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</si>
  <si>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</si>
  <si>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</si>
  <si>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</si>
  <si>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</si>
  <si>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</si>
  <si>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</si>
  <si>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</si>
  <si>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</si>
  <si>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</si>
  <si>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</si>
  <si>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</si>
  <si>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</si>
  <si>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</si>
  <si>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</si>
  <si>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</si>
  <si>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</si>
  <si>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</si>
  <si>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</si>
  <si>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</si>
  <si>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</si>
  <si>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</si>
  <si>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</si>
  <si>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</si>
  <si>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</si>
  <si>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</si>
  <si>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</si>
  <si>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</si>
  <si>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</si>
  <si>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</si>
  <si>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</si>
  <si>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</si>
  <si>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</si>
  <si>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</si>
  <si>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</si>
  <si>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</si>
  <si>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</si>
  <si>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</si>
  <si>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</si>
  <si>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</si>
  <si>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</si>
  <si>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</si>
  <si>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</si>
  <si>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</si>
  <si>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</si>
  <si>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</si>
  <si>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</si>
  <si>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</si>
  <si>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</si>
  <si>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</si>
  <si>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</si>
  <si>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</si>
  <si>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</si>
  <si>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</si>
  <si>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</si>
  <si>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</si>
  <si>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</si>
  <si>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</si>
  <si>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</si>
  <si>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</si>
  <si>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</si>
  <si>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</si>
  <si>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</si>
  <si>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</si>
  <si>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</si>
  <si>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</si>
  <si>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</si>
  <si>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</si>
  <si>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</si>
  <si>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</si>
  <si>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</si>
  <si>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</si>
  <si>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</si>
  <si>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</si>
  <si>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</si>
  <si>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</si>
  <si>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</si>
  <si>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</si>
  <si>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</si>
  <si>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</si>
  <si>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</si>
  <si>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</si>
  <si>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</si>
  <si>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</si>
  <si>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</si>
  <si>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</si>
  <si>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</si>
  <si>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</si>
  <si>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</si>
  <si>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</si>
  <si>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</si>
  <si>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</si>
  <si>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</si>
  <si>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</si>
  <si>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</si>
  <si>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</si>
  <si>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</si>
  <si>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</si>
  <si>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</si>
  <si>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</si>
  <si>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</si>
  <si>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</si>
  <si>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</si>
  <si>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</si>
  <si>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</si>
  <si>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</si>
  <si>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</si>
  <si>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</si>
  <si>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</si>
  <si>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</si>
  <si>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</si>
  <si>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</si>
  <si>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</si>
  <si>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</si>
  <si>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</si>
  <si>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</si>
  <si>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</si>
  <si>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</si>
  <si>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</si>
  <si>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</si>
  <si>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</si>
  <si>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</si>
  <si>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</si>
  <si>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</si>
  <si>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</si>
  <si>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</si>
  <si>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</si>
  <si>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</si>
  <si>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</si>
  <si>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</si>
  <si>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</si>
  <si>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</si>
  <si>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</si>
  <si>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</si>
  <si>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</si>
  <si>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</si>
  <si>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</si>
  <si>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</si>
  <si>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</si>
  <si>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</si>
  <si>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</si>
  <si>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</si>
  <si>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</si>
  <si>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</si>
  <si>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</si>
  <si>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</si>
  <si>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</si>
  <si>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</si>
  <si>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</si>
  <si>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</si>
  <si>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</si>
  <si>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</si>
  <si>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</si>
  <si>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</si>
  <si>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</si>
  <si>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</si>
  <si>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</si>
  <si>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</si>
  <si>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</si>
  <si>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</si>
  <si>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</si>
  <si>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</si>
  <si>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</si>
  <si>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</si>
  <si>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</si>
  <si>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</si>
  <si>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</si>
  <si>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</si>
  <si>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</si>
  <si>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</si>
  <si>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</si>
  <si>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</si>
  <si>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</si>
  <si>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</si>
  <si>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</si>
  <si>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</si>
  <si>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</si>
  <si>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</si>
  <si>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</si>
  <si>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</si>
  <si>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</si>
  <si>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</si>
  <si>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</si>
  <si>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</si>
  <si>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</si>
  <si>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</si>
  <si>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</si>
  <si>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</si>
  <si>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</si>
  <si>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</si>
  <si>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</si>
  <si>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</si>
  <si>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</si>
  <si>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</si>
  <si>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</si>
  <si>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</si>
  <si>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</si>
  <si>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</si>
  <si>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</si>
  <si>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</si>
  <si>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</si>
  <si>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</si>
  <si>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</si>
  <si>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</si>
  <si>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</si>
  <si>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</si>
  <si>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</si>
  <si>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</si>
  <si>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</si>
  <si>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</si>
  <si>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</si>
  <si>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</si>
  <si>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</si>
  <si>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</si>
  <si>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</si>
  <si>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</si>
  <si>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</si>
  <si>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</si>
  <si>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</si>
  <si>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</si>
  <si>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</si>
  <si>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</si>
  <si>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</si>
  <si>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</si>
  <si>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</si>
  <si>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</si>
  <si>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</si>
  <si>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</si>
  <si>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</si>
  <si>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</si>
  <si>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</si>
  <si>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</si>
  <si>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</si>
  <si>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</si>
  <si>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</si>
  <si>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</si>
  <si>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</si>
  <si>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</si>
  <si>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</si>
  <si>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</si>
  <si>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</si>
  <si>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</si>
  <si>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</si>
  <si>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</si>
  <si>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</si>
  <si>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</si>
  <si>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</si>
  <si>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</si>
  <si>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</si>
  <si>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</si>
  <si>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</si>
  <si>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</si>
  <si>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</si>
  <si>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</si>
  <si>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</si>
  <si>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</si>
  <si>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</si>
  <si>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</si>
  <si>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</si>
  <si>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</si>
  <si>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</si>
  <si>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</si>
  <si>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</si>
  <si>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</si>
  <si>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</si>
  <si>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</si>
  <si>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</si>
  <si>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</si>
  <si>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</si>
  <si>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</si>
  <si>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</si>
  <si>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</si>
  <si>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</si>
  <si>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</si>
  <si>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</si>
  <si>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</si>
  <si>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</si>
  <si>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</si>
  <si>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</si>
  <si>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</si>
  <si>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</si>
  <si>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</si>
  <si>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</si>
  <si>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</si>
  <si>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</si>
  <si>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</si>
  <si>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</si>
  <si>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</si>
  <si>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</si>
  <si>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</si>
  <si>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</si>
  <si>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</si>
  <si>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</si>
  <si>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</si>
  <si>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</si>
  <si>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</si>
  <si>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</si>
  <si>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</si>
  <si>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</si>
  <si>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</si>
  <si>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</si>
  <si>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</si>
  <si>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</si>
  <si>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</si>
  <si>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</si>
  <si>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</si>
  <si>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</si>
  <si>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</si>
  <si>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</si>
  <si>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</si>
  <si>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</si>
  <si>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</si>
  <si>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</si>
  <si>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</si>
  <si>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</si>
  <si>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</si>
  <si>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</si>
  <si>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</si>
  <si>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</si>
  <si>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</si>
  <si>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</si>
  <si>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</si>
  <si>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</si>
  <si>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</si>
  <si>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</si>
  <si>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</si>
  <si>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</si>
  <si>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</si>
  <si>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</si>
  <si>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</si>
  <si>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</si>
  <si>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</si>
  <si>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</si>
  <si>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</si>
  <si>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</si>
  <si>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</si>
  <si>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</si>
  <si>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</si>
  <si>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</si>
  <si>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</si>
  <si>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</si>
  <si>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</si>
  <si>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</si>
  <si>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</si>
  <si>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</si>
  <si>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</si>
  <si>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</si>
  <si>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</si>
  <si>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</si>
  <si>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</si>
  <si>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</si>
  <si>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</si>
  <si>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</si>
  <si>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</si>
  <si>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</si>
  <si>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</si>
  <si>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</si>
  <si>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</si>
  <si>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</si>
  <si>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</si>
  <si>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</si>
  <si>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</si>
  <si>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</si>
  <si>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</si>
  <si>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</si>
  <si>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</si>
  <si>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</si>
  <si>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</si>
  <si>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</si>
  <si>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</si>
  <si>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</si>
  <si>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</si>
  <si>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</si>
  <si>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</si>
  <si>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</si>
  <si>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</si>
  <si>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</si>
  <si>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</si>
  <si>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</si>
  <si>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</si>
  <si>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</si>
  <si>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</si>
  <si>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</si>
  <si>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</si>
  <si>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</si>
  <si>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</si>
  <si>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</si>
  <si>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</si>
  <si>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</si>
  <si>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</si>
  <si>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</si>
  <si>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</si>
  <si>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</si>
  <si>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</si>
  <si>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</si>
  <si>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</si>
  <si>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</si>
  <si>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</si>
  <si>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</si>
  <si>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</si>
  <si>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</si>
  <si>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</si>
  <si>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</si>
  <si>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</si>
  <si>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</si>
  <si>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</si>
  <si>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</si>
  <si>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</si>
  <si>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</si>
  <si>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</si>
  <si>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</si>
  <si>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</si>
  <si>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</si>
  <si>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</si>
  <si>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</si>
  <si>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</si>
  <si>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</si>
  <si>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</si>
  <si>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</si>
  <si>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</si>
  <si>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</si>
  <si>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</si>
  <si>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</si>
  <si>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</si>
  <si>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</si>
  <si>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</si>
  <si>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</si>
  <si>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</si>
  <si>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</si>
  <si>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</si>
  <si>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</si>
  <si>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</si>
  <si>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</si>
  <si>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</si>
  <si>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</si>
  <si>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</si>
  <si>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</si>
  <si>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</si>
  <si>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</si>
  <si>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</si>
  <si>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</si>
  <si>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</si>
  <si>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</si>
  <si>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</si>
  <si>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</si>
  <si>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</si>
  <si>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</si>
  <si>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</si>
  <si>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</si>
  <si>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</si>
  <si>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</si>
  <si>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</si>
  <si>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</si>
  <si>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</si>
  <si>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</si>
  <si>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</si>
  <si>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</si>
  <si>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</si>
  <si>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</si>
  <si>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</si>
  <si>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</si>
  <si>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</si>
  <si>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</si>
  <si>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</si>
  <si>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</si>
  <si>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</si>
  <si>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</si>
  <si>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</si>
  <si>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</si>
  <si>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</si>
  <si>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</si>
  <si>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</si>
  <si>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</si>
  <si>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</si>
  <si>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</si>
  <si>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</si>
  <si>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</si>
  <si>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</si>
  <si>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</si>
  <si>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</si>
  <si>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</si>
  <si>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</si>
  <si>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</si>
  <si>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</si>
  <si>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</si>
  <si>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</si>
  <si>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</si>
  <si>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</si>
  <si>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</si>
  <si>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</si>
  <si>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</si>
  <si>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</si>
  <si>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</si>
  <si>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</si>
  <si>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</si>
  <si>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</si>
  <si>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</si>
  <si>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</si>
  <si>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</si>
  <si>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</si>
  <si>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</si>
  <si>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</si>
  <si>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</si>
  <si>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</si>
  <si>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</si>
  <si>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</si>
  <si>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</si>
  <si>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</si>
  <si>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</si>
  <si>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</si>
  <si>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</si>
  <si>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</si>
  <si>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</si>
  <si>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</si>
  <si>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</si>
  <si>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</si>
  <si>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</si>
  <si>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</si>
  <si>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</si>
  <si>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</si>
  <si>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</si>
  <si>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</si>
  <si>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</si>
  <si>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</si>
  <si>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</si>
  <si>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</si>
  <si>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</si>
  <si>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</si>
  <si>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</si>
  <si>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</si>
  <si>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</si>
  <si>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</si>
  <si>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</si>
  <si>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</si>
  <si>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</si>
  <si>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</si>
  <si>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</si>
  <si>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</si>
  <si>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</si>
  <si>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</si>
  <si>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</si>
  <si>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</si>
  <si>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</si>
  <si>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</si>
  <si>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</si>
  <si>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</si>
  <si>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</si>
  <si>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</si>
  <si>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</si>
  <si>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</si>
  <si>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</si>
  <si>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</si>
  <si>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</si>
  <si>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</si>
  <si>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</si>
  <si>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</si>
  <si>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</si>
  <si>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</si>
  <si>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</si>
  <si>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</si>
  <si>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</si>
  <si>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</si>
  <si>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</si>
  <si>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</si>
  <si>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</si>
  <si>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</si>
  <si>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</si>
  <si>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</si>
  <si>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</si>
  <si>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</si>
  <si>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</si>
  <si>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</si>
  <si>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</si>
  <si>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</si>
  <si>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</si>
  <si>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</si>
  <si>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</si>
  <si>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</si>
  <si>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</si>
  <si>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</si>
  <si>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</si>
  <si>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</si>
  <si>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</si>
  <si>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</si>
  <si>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</si>
  <si>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</si>
  <si>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</si>
  <si>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</si>
  <si>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</si>
  <si>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</si>
  <si>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</si>
  <si>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</si>
  <si>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</si>
  <si>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</si>
  <si>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</si>
  <si>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</si>
  <si>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</si>
  <si>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</si>
  <si>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</si>
  <si>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</si>
  <si>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</si>
  <si>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</si>
  <si>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</si>
  <si>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</si>
  <si>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</si>
  <si>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</si>
  <si>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</si>
  <si>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</si>
  <si>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</si>
  <si>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</si>
  <si>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</si>
  <si>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</si>
  <si>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</si>
  <si>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</si>
  <si>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</si>
  <si>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</si>
  <si>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</si>
  <si>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</si>
  <si>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</si>
  <si>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</si>
  <si>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</si>
  <si>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</si>
  <si>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</si>
  <si>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</si>
  <si>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</si>
  <si>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</si>
  <si>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</si>
  <si>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</si>
  <si>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</si>
  <si>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</si>
  <si>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</si>
  <si>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</si>
  <si>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</si>
  <si>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</si>
  <si>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</si>
  <si>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</si>
  <si>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</si>
  <si>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</si>
  <si>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</si>
  <si>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</si>
  <si>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</si>
  <si>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</si>
  <si>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</si>
  <si>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</si>
  <si>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</si>
  <si>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</si>
  <si>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</si>
  <si>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</si>
  <si>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</si>
  <si>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</si>
  <si>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</si>
  <si>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</si>
  <si>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</si>
  <si>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</si>
  <si>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</si>
  <si>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</si>
  <si>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</si>
  <si>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</si>
  <si>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</si>
  <si>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</si>
  <si>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</si>
  <si>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</si>
  <si>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</si>
  <si>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</si>
  <si>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</si>
  <si>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</si>
  <si>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</si>
  <si>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</si>
  <si>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</si>
  <si>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</si>
  <si>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</si>
  <si>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</si>
  <si>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</si>
  <si>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</si>
  <si>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</si>
  <si>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</si>
  <si>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</si>
  <si>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</si>
  <si>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</si>
  <si>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</si>
  <si>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</si>
  <si>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</si>
  <si>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</si>
  <si>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</si>
  <si>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</si>
  <si>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</si>
  <si>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</si>
  <si>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</si>
  <si>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</si>
  <si>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</si>
  <si>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</si>
  <si>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</si>
  <si>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</si>
  <si>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</si>
  <si>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</si>
  <si>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</si>
  <si>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</si>
  <si>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</si>
  <si>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</si>
  <si>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</si>
  <si>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</si>
  <si>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</si>
  <si>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</si>
  <si>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</si>
  <si>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</si>
  <si>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</si>
  <si>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</si>
  <si>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</si>
  <si>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</si>
  <si>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</si>
  <si>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</si>
  <si>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</si>
  <si>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</si>
  <si>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</si>
  <si>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</si>
  <si>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</si>
  <si>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</si>
  <si>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</si>
  <si>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</si>
  <si>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</si>
  <si>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</si>
  <si>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</si>
  <si>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</si>
  <si>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</si>
  <si>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</si>
  <si>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</si>
  <si>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</si>
  <si>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</si>
  <si>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</si>
  <si>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</si>
  <si>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</si>
  <si>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</si>
  <si>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</si>
  <si>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</si>
  <si>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</si>
  <si>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</si>
  <si>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</si>
  <si>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</si>
  <si>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</si>
  <si>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</si>
  <si>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</si>
  <si>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</si>
  <si>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</si>
  <si>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</si>
  <si>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</si>
  <si>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</si>
  <si>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</si>
  <si>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</si>
  <si>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</si>
  <si>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</si>
  <si>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</si>
  <si>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</si>
  <si>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</si>
  <si>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</si>
  <si>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</si>
  <si>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</si>
  <si>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</si>
  <si>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</si>
  <si>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</si>
  <si>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</si>
  <si>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</si>
  <si>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</si>
  <si>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</si>
  <si>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</si>
  <si>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</si>
  <si>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</si>
  <si>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</si>
  <si>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</si>
  <si>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</si>
  <si>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</si>
  <si>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</si>
  <si>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</si>
  <si>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</si>
  <si>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</si>
  <si>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</si>
  <si>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</si>
  <si>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</si>
  <si>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</si>
  <si>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</si>
  <si>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</si>
  <si>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</si>
  <si>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</si>
  <si>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</si>
  <si>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</si>
  <si>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</si>
  <si>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</si>
  <si>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</si>
  <si>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</si>
  <si>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</si>
  <si>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</si>
  <si>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</si>
  <si>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</si>
  <si>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</si>
  <si>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</si>
  <si>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</si>
  <si>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</si>
  <si>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</si>
  <si>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</si>
  <si>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</si>
  <si>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</si>
  <si>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</si>
  <si>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</si>
  <si>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</si>
  <si>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</si>
  <si>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</si>
  <si>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</si>
  <si>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</si>
  <si>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</si>
  <si>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</si>
  <si>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</si>
  <si>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</si>
  <si>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</si>
  <si>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</si>
  <si>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</si>
  <si>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</si>
  <si>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</si>
  <si>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</si>
  <si>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</si>
  <si>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</si>
  <si>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</si>
  <si>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</si>
  <si>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</si>
  <si>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</si>
  <si>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</si>
  <si>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</si>
  <si>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</si>
  <si>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</si>
  <si>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</si>
  <si>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</si>
  <si>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</si>
  <si>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</si>
  <si>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</si>
  <si>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</si>
  <si>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</si>
  <si>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</si>
  <si>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</si>
  <si>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</si>
  <si>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</si>
  <si>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</si>
  <si>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</si>
  <si>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</si>
  <si>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</si>
  <si>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</si>
  <si>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</si>
  <si>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</si>
  <si>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</si>
  <si>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</si>
  <si>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</si>
  <si>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</si>
  <si>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</si>
  <si>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</si>
  <si>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</si>
  <si>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</si>
  <si>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</si>
  <si>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</si>
  <si>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</si>
  <si>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</si>
  <si>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</si>
  <si>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</si>
  <si>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</si>
  <si>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</si>
  <si>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</si>
  <si>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</si>
  <si>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</si>
  <si>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</si>
  <si>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</si>
  <si>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</si>
  <si>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</si>
  <si>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</si>
  <si>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</si>
  <si>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</si>
  <si>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</si>
  <si>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</si>
  <si>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</si>
  <si>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</si>
  <si>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</si>
  <si>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</si>
  <si>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</si>
  <si>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</si>
  <si>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</si>
  <si>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</si>
  <si>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</si>
  <si>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</si>
  <si>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</si>
  <si>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</si>
  <si>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</si>
  <si>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</si>
  <si>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</si>
  <si>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</si>
  <si>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</si>
  <si>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</si>
  <si>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</si>
  <si>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</si>
  <si>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</si>
  <si>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</si>
  <si>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</si>
  <si>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</si>
  <si>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</si>
  <si>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</si>
  <si>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</si>
  <si>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</si>
  <si>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</si>
  <si>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</si>
  <si>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</si>
  <si>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</si>
  <si>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</si>
  <si>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</si>
  <si>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</si>
  <si>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</si>
  <si>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</si>
  <si>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</si>
  <si>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</si>
  <si>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</si>
  <si>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</si>
  <si>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</si>
  <si>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</si>
  <si>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</si>
  <si>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</si>
  <si>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</si>
  <si>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</si>
  <si>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</si>
  <si>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</si>
  <si>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</si>
  <si>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</si>
  <si>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</si>
  <si>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</si>
  <si>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</si>
  <si>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</si>
  <si>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</si>
  <si>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</si>
  <si>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</si>
  <si>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</si>
  <si>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</si>
  <si>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</si>
  <si>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</si>
  <si>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</si>
  <si>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</si>
  <si>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</si>
  <si>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</si>
  <si>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</si>
  <si>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</si>
  <si>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</si>
  <si>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</si>
  <si>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</si>
  <si>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</si>
  <si>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</si>
  <si>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</si>
  <si>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</si>
  <si>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</si>
  <si>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</si>
  <si>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</si>
  <si>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</si>
  <si>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</si>
  <si>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</si>
  <si>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</si>
  <si>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</si>
  <si>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</si>
  <si>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</si>
  <si>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</si>
  <si>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</si>
  <si>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</si>
  <si>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</si>
  <si>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</si>
  <si>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</si>
  <si>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</si>
  <si>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</si>
  <si>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</si>
  <si>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</si>
  <si>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</si>
  <si>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</si>
  <si>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</si>
  <si>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</si>
  <si>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</si>
  <si>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</si>
  <si>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</si>
  <si>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</si>
  <si>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</si>
  <si>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</si>
  <si>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</si>
  <si>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</si>
  <si>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</si>
  <si>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</si>
  <si>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</si>
  <si>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</si>
  <si>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</si>
  <si>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</si>
  <si>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</si>
  <si>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</si>
  <si>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</si>
  <si>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</si>
  <si>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</si>
  <si>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</si>
  <si>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</si>
  <si>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</si>
  <si>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</si>
  <si>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</si>
  <si>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</si>
  <si>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</si>
  <si>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</si>
  <si>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</si>
  <si>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</si>
  <si>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</si>
  <si>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</si>
  <si>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</si>
  <si>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</si>
  <si>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</si>
  <si>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</si>
  <si>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</si>
  <si>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</si>
  <si>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</si>
  <si>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</si>
  <si>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</si>
  <si>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</si>
  <si>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</si>
  <si>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</si>
  <si>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</si>
  <si>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</si>
  <si>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</si>
  <si>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</si>
  <si>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</si>
  <si>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</si>
  <si>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</si>
  <si>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</si>
  <si>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</si>
  <si>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</si>
  <si>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</si>
  <si>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</si>
  <si>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</si>
  <si>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</si>
  <si>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</si>
  <si>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</si>
  <si>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</si>
  <si>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</si>
  <si>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</si>
  <si>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</si>
  <si>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</si>
  <si>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</si>
  <si>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</si>
  <si>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</si>
  <si>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</si>
  <si>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</si>
  <si>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</si>
  <si>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</si>
  <si>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</si>
  <si>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</si>
  <si>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</si>
  <si>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</si>
  <si>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</si>
  <si>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</si>
  <si>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</si>
  <si>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</si>
  <si>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</si>
  <si>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</si>
  <si>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</si>
  <si>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</si>
  <si>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</si>
  <si>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</si>
  <si>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</si>
  <si>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</si>
  <si>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</si>
  <si>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</si>
  <si>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</si>
  <si>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</si>
  <si>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</si>
  <si>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</si>
  <si>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</si>
  <si>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</si>
  <si>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</si>
  <si>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</si>
  <si>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</si>
  <si>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</si>
  <si>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</si>
  <si>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</si>
  <si>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</si>
  <si>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</si>
  <si>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</si>
  <si>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</si>
  <si>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</si>
  <si>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</si>
  <si>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</si>
  <si>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</si>
  <si>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</si>
  <si>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</si>
  <si>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PCM-20251206-00000468</t>
  </si>
  <si>
    <t>90 mins</t>
  </si>
  <si>
    <t>PCM-20251206-00000452</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</si>
  <si>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</si>
  <si>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</si>
  <si>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</si>
  <si>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</si>
  <si>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</si>
  <si>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</si>
  <si>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</si>
  <si>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</si>
  <si>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</si>
  <si>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</si>
  <si>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</si>
  <si>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</si>
  <si>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on the way: ETA 15 min</t>
  </si>
  <si>
    <t>PCM-20251206-00000439</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</si>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</sst>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334.40839537036663</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45997.356821296293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45997.356821296293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45997.356821296293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45997.356821296293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45997.356821296293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45997.356821296293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45997.356821296293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45997.356821296293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45997.356821296293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45997.356821296293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45997.356821296293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45997.356821296293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45997.356821296293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45997.356821296293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45997.356821296293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45997.356821296293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45997.356821296293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45997.356821296293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45997.356821296293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45997.356821296293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45997.356821296293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45997.356821296293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45997.356821296293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45997.356821296293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45997.356821296293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45997.356821296293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45997.356821296293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45997.356821296293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45997.356821296293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45997.356821296293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45997.356821296293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45997.356821296293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45997.356821296293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45997.356821296293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45997.356821296293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45997.356821296293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45997.356821296293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45997.356821296293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45997.356821296293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45997.356821296293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45997.356821296293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45997.356821296293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45997.356821296293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45997.356821296293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45997.356821296293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45997.356821296293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45997.356821296293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45997.356821296293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45997.356821296293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45997.356821296293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45997.356821296293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45997.356821296293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45997.356821296293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45997.356821296293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45997.356821296293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45997.356821296293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45997.356821296293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45997.356821296293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45997.356821296293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45997.356821296293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45997.356821296293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45997.356821296293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45997.356821296293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45997.356821296293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45997.356821296293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45997.356821296293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45997.356821296293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45997.356821296293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45997.356821296293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45997.356821296293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45997.356821296293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45997.356821296293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45997.356821296293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45997.356821296293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45997.356821296293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45997.356821296293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45997.356821296293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45997.356821296293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45997.356821296293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45997.356821296293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45997.356821296293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45997.356821296293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45997.356821296293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45997.356821296293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45997.356821296293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45997.356821296293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45997.356821296293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45997.356821296293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45997.356821296293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45997.356821296293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45997.356821296293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45997.356821296293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45997.356821296293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45997.356821296293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45997.356821296293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45997.356821296293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45997.356821296293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45997.356821296293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45997.356821296293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45997.356821296293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45997.356821296293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45997.356821296293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45997.356821296293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45997.356821296293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45997.356821296293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45997.356821296293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45997.356821296293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45997.356821296293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45997.356821296293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45997.356821296293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45997.356821296293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45997.356821296293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45997.356821296293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45997.356821296293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45997.356821296293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45997.356821296293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45997.356821296293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45997.356821296293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45997.356821296293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45997.356821296293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45997.356821296293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45997.356821296293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45997.356821296293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45997.356821296293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45997.356821296293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45997.356821296293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45997.356821296293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45997.356821296293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45997.356821296293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45997.356821296293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45997.356821296293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45997.356821296293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45997.356821296293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45997.356821296293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45997.356821296293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45997.356821296293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45997.356821296293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45997.356821296293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45997.356821296293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45997.356821296293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45997.356821296293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45997.356821296293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45997.356821296293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45997.356821296293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45997.356821296293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45997.356821296293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45997.356821296293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45997.356821296293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45997.356821296293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45997.356821296293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45997.356821296293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45997.356821296293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45997.356821296293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45997.356821296293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45997.356821296293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45997.356821296293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45997.356821296293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45997.356821296293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45997.356821296293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45997.356821296293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45997.356821296293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45997.356821296293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45997.356821296293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45997.356821296293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45997.356821296293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45997.356821296293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45997.356821296293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45997.356821296293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45997.356821296293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45997.356821296293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45997.356821296293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45997.356821296293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45997.356821296293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45997.356821296293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45997.356821296293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45997.356821296293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45997.356821296293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45997.356821296293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45997.356821296293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45997.356821296293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45997.356821296293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45997.356821296293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45997.356821296293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45997.356821296293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45997.356821296293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45997.356821296293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45997.356821296293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45997.356821296293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45997.356821296293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45997.356821296293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45997.356821296293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45997.356821296293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45997.356821296293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45997.356821296293</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32383993-4F28-4DB7-A407-57829CBD23C8}"/>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tabSelected="1" workbookViewId="0">
      <selection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172.3569833333313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12.969402314811305</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22828</v>
      </c>
      <c r="E5" s="97" t="s">
        <v>39117</v>
      </c>
      <c r="F5" s="98">
        <v>45997.356099537035</v>
      </c>
      <c r="G5" s="99">
        <f ca="1">IFERROR(NOW()-F5,"-")</f>
        <v>7.2175925743067637E-4</v>
      </c>
      <c r="H5" s="98">
        <v>45997.339432870373</v>
      </c>
      <c r="I5" s="18" t="str">
        <f>IFERROR(VLOOKUP(D5,DB!A:F,6,0),"")</f>
        <v>SCECO</v>
      </c>
      <c r="J5" s="18" t="str">
        <f>IFERROR(VLOOKUP(D5,DB!A:G,7,0),"")</f>
        <v>Dead</v>
      </c>
      <c r="K5" s="19" t="s">
        <v>39118</v>
      </c>
      <c r="L5" s="18" t="str">
        <f>IFERROR(VLOOKUP(D5,DB!A:I,9,0),"")</f>
        <v>Latis</v>
      </c>
    </row>
    <row r="6" spans="1:12" ht="31.5" customHeight="1">
      <c r="A6" s="96"/>
      <c r="B6" s="18" t="str">
        <f>IFERROR(VLOOKUP(D6,DB!A:K,11,0),"")</f>
        <v/>
      </c>
      <c r="C6" s="18"/>
      <c r="D6" s="18"/>
      <c r="E6" s="97"/>
      <c r="F6" s="98"/>
      <c r="G6" s="99">
        <f ca="1">IFERROR(NOW()-F6,"-")</f>
        <v>45997.356821296293</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45997.356821064815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45997.356821064815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45997.356821064815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45997.356821064815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45997.356821064815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45997.356821064815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45997.356821064815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45997.356821064815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45997.356821064815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45997.356821064815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45997.356821064815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45997.356821064815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45997.356821064815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45997.356821064815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45997.356821064815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45997.356821064815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45997.356821064815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45997.356821064815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45997.356821064815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45997.356821064815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45997.356821064815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45997.356821064815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45997.356821064815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45997.356821064815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45997.356821064815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45997.356821064815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45997.356821064815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45997.356821064815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45997.356821064815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45997.356821064815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45997.356821064815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45997.356821064815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45997.356821064815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45997.356821064815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45997.356821064815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45997.356821064815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45997.356821064815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45997.356821064815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45997.356821064815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45997.356821064815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45997.356821064815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45997.356821064815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45997.356821064815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45997.356821064815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45997.356821064815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45997.356821064815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45997.356821064815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45997.356821064815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45997.356821064815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45997.356821064815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45997.356821064815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45997.356821064815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45997.356821064815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45997.356821064815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45997.356821064815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45997.356821064815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45997.356821064815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45997.356821064815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45997.356821064815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45997.356821064815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45997.356821064815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45997.356821064815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45997.356821064815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45997.356821064815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45997.356821064815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45997.356821064815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45997.356821064815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45997.356821064815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45997.356821064815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45997.356821064815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45997.356821064815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45997.356821064815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45997.356821064815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45997.356821064815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45997.356821064815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45997.356821064815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45997.356821064815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45997.356821064815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45997.356821064815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45997.356821064815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45997.356821064815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45997.356821064815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45997.356821064815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45997.356821064815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45997.356821064815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45997.356821064815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45997.356821064815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45997.356821064815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45997.356821064815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45997.356821064815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45997.356821064815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45997.356821064815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45997.356821064815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45997.356821064815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45997.356821064815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45997.356821064815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45997.356821064815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45997.356821064815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45997.356821064815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45997.356821064815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45997.356821064815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45997.356821064815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45997.356821064815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45997.356821064815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45997.356821064815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45997.356821064815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45997.356821064815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45997.356821064815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45997.356821064815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45997.356821064815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45997.356821064815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45997.356821064815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45997.356821064815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45997.356821064815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45997.356821064815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45997.356821064815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45997.356821064815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45997.356821064815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45997.356821064815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45997.356821064815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45997.356821064815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45997.356821064815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45997.356821064815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45997.356821064815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45997.356821064815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45997.356821064815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45997.356821064815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45997.356821064815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45997.356821064815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45997.356821064815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45997.356821064815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45997.356821064815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45997.356821064815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45997.356821064815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45997.356821064815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45997.356821064815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45997.356821064815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45997.356821064815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45997.356821064815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45997.356821064815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45997.356821064815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45997.356821064815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45997.356821064815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45997.356821064815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45997.356821064815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45997.356821064815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45997.356821064815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45997.356821064815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45997.356821064815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45997.356821064815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45997.356821064815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45997.356821064815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45997.356821064815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45997.356821064815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45997.356821064815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45997.356821064815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45997.356821064815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45997.356821064815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45997.356821064815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45997.356821064815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45997.356821064815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45997.356821064815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45997.356821064815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45997.356821064815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45997.356821064815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45997.356821064815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45997.356821064815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45997.356821064815</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45997.356821064815</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45997.356821064815</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45997.356821064815</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45997.356821064815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45997.356821064815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45997.356821064815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45997.356821064815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45997.356821064815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45997.356821064815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45997.356821064815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45997.356821064815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45997.356821064815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45997.356821064815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45997.356821064815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45997.356821064815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45997.356821064815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45997.356821064815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45997.356821064815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45997.356821064815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45997.356821064815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45997.356821064815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45997.356821064815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45997.356821064815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45997.356821064815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45997.356821064815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45997.356821064815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45997.356821064815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45997.356821064815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45997.356821064815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45997.356821064815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45997.356821064815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45997.356821064815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45997.356821064815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45997.356821064815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45997.356821064815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45997.356821064815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45997.356821064815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45997.356821064815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45997.356821064815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45997.356821064815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45997.356821064815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45997.356821064815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45997.356821064815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45997.356821064815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45997.356821064815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45997.356821064815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45997.356821064815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45997.356821064815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45997.356821064815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45997.356821064815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45997.356821064815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45997.356821064815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45997.356821064815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45997.356821064815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45997.356821064815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45997.356821064815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45997.356821064815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45997.356821064815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45997.356821064815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45997.356821064815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45997.356821064815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45997.356821064815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45997.356821064815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45997.356821064815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45997.356821064815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45997.356821064815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45997.356821064815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45997.356821064815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45997.356821064815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45997.356821064815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45997.356821064815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45997.356821064815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45997.356821064815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45997.356821064815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45997.356821064815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45997.356821064815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45997.356821064815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45997.356821064815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45997.356821064815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45997.356821064815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45997.356821064815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45997.356821064815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45997.356821064815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45997.356821064815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45997.356821064815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45997.356821064815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45997.356821064815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45997.356821064815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45997.356821064815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45997.356821064815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45997.356821064815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45997.356821064815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45997.356821064815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45997.356821064815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45997.356821064815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45997.356821064815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45997.356821064815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45997.356821064815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45997.356821064815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45997.356821064815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45997.356821064815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45997.356821064815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45997.356821064815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45997.356821064815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45997.356821064815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45997.356821064815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45997.356821064815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45997.356821064815</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45997.356821064815</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45997.356821064815</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45997.356821064815</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45997.356821296293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45997.356821296293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45997.356821296293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45997.356821296293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45997.356821296293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45997.356821296293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45997.356821296293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45997.356821296293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45997.356821296293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45997.356821296293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45997.356821296293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45997.356821296293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45997.356821296293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45997.356821296293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45997.356821296293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45997.356821296293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45997.356821296293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45997.356821296293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45997.356821296293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45997.356821296293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45997.356821296293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45997.356821296293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45997.356821296293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45997.356821296293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45997.356821296293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45997.356821296293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45997.356821296293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45997.356821296293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45997.356821296293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45997.356821296293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45997.356821296293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45997.356821296293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45997.356821296293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45997.356821296293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45997.356821296293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45997.356821296293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45997.356821296293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45997.356821296293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45997.356821296293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45997.356821296293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45997.356821296293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45997.356821296293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45997.356821296293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45997.356821296293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45997.356821296293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45997.356821296293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45997.356821296293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45997.356821296293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45997.356821296293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45997.356821296293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45997.356821296293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45997.356821296293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45997.356821296293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45997.356821296293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45997.356821296293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45997.356821296293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45997.356821296293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45997.356821296293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45997.356821296293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45997.356821296293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45997.356821296293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45997.356821296293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45997.356821296293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45997.356821296293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45997.356821296293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45997.356821296293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45997.356821296293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45997.356821296293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45997.356821296293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45997.356821296293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45997.356821296293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45997.356821296293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45997.356821296293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45997.356821296293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45997.356821296293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45997.356821296293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45997.356821296293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45997.356821296293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45997.356821296293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45997.356821296293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45997.356821296293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45997.356821296293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45997.356821296293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45997.356821296293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45997.356821296293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45997.356821296293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45997.356821296293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45997.356821296293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45997.356821296293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45997.356821296293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45997.356821296293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45997.356821296293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45997.356821296293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45997.356821296293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45997.356821296293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45997.356821296293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45997.356821296293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45997.356821296293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45997.356821296293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45997.356821296293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45997.356821296293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45997.356821296293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45997.356821296293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45997.356821296293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45997.356821296293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45997.356821296293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45997.356821296293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45997.356821296293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45997.356821296293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45997.356821296293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45997.356821296293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45997.356821296293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45997.356821296293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45997.356821296293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45997.356821296293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45997.356821296293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45997.356821296293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45997.356821296293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45997.356821296293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45997.356821296293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45997.356821296293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45997.356821296293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45997.356821296293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45997.356821296293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45997.356821296293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45997.356821296293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45997.356821296293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45997.356821296293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45997.356821296293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45997.356821296293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45997.356821296293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45997.356821296293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45997.356821296293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45997.356821296293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45997.356821296293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45997.356821296293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45997.356821296293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45997.356821296293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45997.356821296293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45997.356821296293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45997.356821296293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45997.356821296293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45997.356821296293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45997.356821296293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45997.356821296293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45997.356821296293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45997.356821296293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45997.356821296293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45997.356821296293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45997.356821296293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45997.356821296293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45997.356821296293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45997.356821296293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45997.356821296293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45997.356821296293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45997.356821296293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45997.356821296293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45997.356821296293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45997.356821296293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45997.356821296293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45997.356821296293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45997.356821296293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45997.356821296293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45997.356821296293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45997.356821296293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45997.356821296293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45997.356821296293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45997.356821296293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45997.356821296293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45997.356821296293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45997.356821296293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45997.356821296293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45997.356821296293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45997.356821296293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45997.356821296293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45997.356821296293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45997.356821296293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45997.356821296293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45997.356821296293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45997.356821296293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45997.356821296293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45997.356821296293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45997.356821296293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45997.356821296293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45997.356821296293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45997.356821296293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45997.356821296293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45997.356821296293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45997.356821296293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45997.356821296293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45997.356821296293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45997.356821296293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45997.356821296293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45997.356821296293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45997.356821296293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45997.356821296293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45997.356821296293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45997.356821296293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45997.356821296293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45997.356821296293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45997.356821296293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45997.356821296293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45997.356821296293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45997.356821296293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45997.356821296293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45997.356821296293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45997.356821296293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45997.356821296293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45997.356821296293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45997.356821296293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45997.356821296293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45997.356821296293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45997.356821296293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45997.356821296293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45997.356821296293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45997.356821296293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45997.356821296293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45997.356821296293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45997.356821296293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45997.356821296293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45997.356821296293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45997.356821296293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45997.356821296293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45997.356821296293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45997.356821296293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45997.356821296293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45997.356821296293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45997.356821296293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45997.356821296293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45997.356821296293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45997.356821296293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45997.356821296293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45997.356821296293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45997.356821296293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45997.356821296293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45997.356821296293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45997.356821296293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45997.356821296293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45997.356821296293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45997.356821296293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45997.356821296293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45997.356821296293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45997.356821296293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45997.356821296293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45997.356821296293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45997.356821296293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45997.356821296293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45997.356821296293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45997.356821296293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45997.356821296293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45997.356821296293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45997.356821296293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45997.356821296293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45997.356821296293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45997.356821296293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45997.356821296293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45997.356821296293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45997.356821296293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45997.356821296293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45997.356821296293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45997.356821296293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45997.356821296293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45997.356821296293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45997.356821296293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45997.356821296293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45997.356821296293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45997.356821296293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45997.356821296293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45997.356821296293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45997.356821296293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45997.356821296293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45997.356821296293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45997.356821296293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45997.356821296293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45997.356821296293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45997.356821296293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45997.356821296293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45997.356821296293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45997.356821296293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45997.356821296293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45997.356821296293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45997.356821296293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45997.356821296293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45997.356821296293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45997.356821296293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45997.356821296293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45997.356821296293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45997.356821296293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45997.356821296293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45997.356821296293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45997.356821296293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45997.356821296293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45997.356821296293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45997.356821296293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45997.356821296293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45997.356821296293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45997.356821296293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45997.356821296293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45997.356821296293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45997.356821296293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45997.356821296293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45997.356821296293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45997.356821296293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45997.356821296293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45997.356821296293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45997.356821296293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45997.356821296293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45997.356821296293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45997.356821296293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45997.356821296293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45997.356821296293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45997.356821296293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45997.356821296293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45997.356821296293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45997.356821296293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45997.356821296293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45997.356821296293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45997.356821296293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45997.356821296293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45997.356821296293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45997.356821296293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45997.356821296293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45997.356821296293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45997.356821296293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45997.356821296293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45997.356821296293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45997.356821296293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45997.356821296293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45997.356821296293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45997.356821296293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45997.356821296293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45997.356821296293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45997.356821296293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45997.356821296293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45997.356821296293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45997.356821296293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45997.356821296293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45997.356821296293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45997.356821296293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45997.356821296293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45997.356821296293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45997.356821296293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45997.356821296293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45997.356821296293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45997.356821296293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45997.356821296293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45997.356821296293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45997.356821296293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45997.356821296293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45997.356821296293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45997.356821296293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45997.356821296293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45997.356821296293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45997.356821296293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45997.356821296293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45997.356821296293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45997.356821296293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45997.356821296293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45997.356821296293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45997.356821296293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45997.356821296293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45997.356821296293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45997.356821296293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45997.356821296293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45997.356821296293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45997.356821296293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45997.356821296293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45997.356821296293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45997.356821296293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45997.356821296293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45997.356821296293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45997.356821296293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45997.356821296293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45997.356821296293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45997.356821296293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45997.356821296293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45997.356821296293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45997.356821296293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45997.356821296293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45997.356821296293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45997.356821296293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45997.356821296293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45997.356821296293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45997.356821296293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45997.356821296293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45997.356821296293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45997.356821296293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45997.356821296293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45997.356821296293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45997.356821296293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45997.356821296293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45997.356821296293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45997.356821296293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45997.356821296293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45997.356821296293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45997.356821296293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45997.356821296293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45997.356821296293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45997.356821296293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45997.356821296293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45997.356821296293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45997.356821296293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45997.356821296293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45997.356821296293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45997.356821296293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45997.356821296293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45997.356821296293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45997.356821296293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45997.356821296293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45997.356821296293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45997.356821296293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45997.356821296293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45997.356821296293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45997.356821296293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45997.356821296293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45997.356821296293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45997.356821296293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45997.356821296293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45997.356821296293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45997.356821296293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45997.356821296293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45997.356821296293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45997.356821296293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45997.356821296293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45997.356821296293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45997.356821296293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45997.356821296293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45997.356821296293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45997.356821296293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45997.356821296293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45997.356821296293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45997.356821296293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45997.356821296293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45997.356821296293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45997.356821296293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45997.356821296293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45997.356821296293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45997.356821296293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45997.356821296293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45997.356821296293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45997.356821296293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45997.356821296293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45997.356821296293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45997.356821296293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45997.356821296293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45997.356821296293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45997.356821296293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45997.356821296293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45997.356821296293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45997.356821296293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45997.356821296293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45997.356821296293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45997.356821296293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45997.356821296293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45997.356821296293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45997.356821296293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45997.356821296293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45997.356821296293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45997.356821296293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45997.356821296293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45997.356821296293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45997.356821296293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45997.356821296293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45997.356821296293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45997.356821296293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45997.356821296293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45997.356821296293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45997.356821296293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45997.356821296293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45997.356821296293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45997.356821296293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45997.356821296293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45997.356821296293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45997.356821296293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45997.356821296293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45997.356821296293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45997.356821296293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45997.356821296293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45997.356821296293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45997.356821296293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45997.356821296293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45997.356821296293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45997.356821296293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45997.356821296293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45997.356821296293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45997.356821296293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45997.356821296293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45997.356821296293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45997.356821296293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45997.356821296293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45997.356821296293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45997.356821296293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45997.356821296293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45997.356821296293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45997.356821296293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45997.356821296293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45997.356821296293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45997.356821296293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45997.356821296293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45997.356821296293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45997.356821296293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45997.356821296293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45997.356821296293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45997.356821296293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45997.356821296293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45997.356821296293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45997.356821296293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45997.356821296293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45997.356821296293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45997.356821296293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45997.356821296293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45997.356821296293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45997.356821296293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45997.356821296293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45997.356821296293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45997.356821296293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45997.356821296293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45997.356821296293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45997.356821296293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45997.356821296293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45997.356821296293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45997.356821296293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45997.356821296293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45997.356821296293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45997.356821296293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45997.356821296293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45997.356821296293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45997.356821296293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45997.356821296293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45997.356821296293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45997.356821296293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45997.356821296293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45997.356821296293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45997.356821296293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45997.356821296293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45997.356821296293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45997.356821296293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45997.356821296293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45997.356821296293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45997.356821296293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45997.356821296293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45997.356821296293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45997.356821296293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45997.356821296293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45997.356821296293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45997.356821296293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45997.356821296293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45997.356821296293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45997.356821296293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45997.356821296293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45997.356821296293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45997.356821296293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45997.356821296293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45997.356821296293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45997.356821296293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45997.356821296293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45997.356821296293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45997.356821296293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45997.356821296293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45997.356821296293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45997.356821296293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45997.356821296293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45997.356821296293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45997.356821296293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45997.356821296293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45997.356821296293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45997.356821296293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45997.356821296293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45997.356821296293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45997.356821296293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45997.356821296293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45997.356821296293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45997.356821296293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45997.356821296293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45997.356821296293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45997.356821296293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45997.356821296293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45997.356821296293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45997.356821296293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45997.356821296293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45997.356821296293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45997.356821296293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45997.356821296293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45997.356821296293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45997.356821296293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45997.356821296293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45997.356821296293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45997.356821296293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45997.356821296293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45997.356821296293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45997.356821296293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45997.356821296293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45997.356821296293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45997.356821296293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45997.356821296293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45997.356821296293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45997.356821296293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45997.356821296293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45997.356821296293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45997.356821296293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45997.356821296293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45997.356821296293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45997.356821296293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45997.356821296293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45997.356821296293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45997.356821296293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45997.356821296293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45997.356821296293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45997.356821296293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45997.356821296293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45997.356821296293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45997.356821296293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45997.356821296293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45997.356821296293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45997.356821296293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45997.356821296293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45997.356821296293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45997.356821296293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45997.356821296293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45997.356821296293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45997.356821296293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45997.356821296293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45997.356821296293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45997.356821296293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45997.356821296293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45997.356821296293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45997.356821296293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45997.356821296293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45997.356821296293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45997.356821296293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45997.356821296293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45997.356821296293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45997.356821296293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45997.356821296293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45997.356821296293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45997.356821296293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45997.356821296293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45997.356821296293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45997.356821296293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45997.356821296293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45997.356821296293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45997.356821296293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45997.356821296293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45997.356821296293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45997.356821296293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45997.356821296293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45997.356821296293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45997.356821296293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45997.356821296293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45997.356821296293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45997.356821296293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45997.356821296293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45997.356821296293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45997.356821296293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45997.356821296293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45997.356821296293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45997.356821296293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45997.356821296293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45997.356821296293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45997.356821296293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45997.356821296293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45997.356821296293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45997.356821296293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45997.356821296293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45997.356821296293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45997.356821296293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45997.356821296293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45997.356821296293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45997.356821296293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45997.356821296293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45997.356821296293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45997.356821296293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45997.356821296293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45997.356821296293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45997.356821296293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45997.356821296293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45997.356821296293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45997.356821296293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45997.356821296293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45997.356821296293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45997.356821296293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45997.356821296293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45997.356821296293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45997.356821296293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45997.356821296293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45997.356821296293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45997.356821296293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45997.356821296293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45997.356821296293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45997.356821296293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45997.356821296293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45997.356821296293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45997.356821296293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45997.356821296293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45997.356821296293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45997.356821296293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45997.356821296293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45997.356821296293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45997.356821296293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45997.356821296293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45997.356821296293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45997.356821296293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45997.356821296293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45997.356821296293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45997.356821296293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45997.356821296293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45997.356821296293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45997.356821296293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45997.356821296293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45997.356821296293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45997.356821296293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45997.356821296293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45997.356821296293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45997.356821296293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45997.356821296293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45997.356821296293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45997.356821296293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45997.356821296293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45997.356821296293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45997.356821296293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45997.356821296293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45997.356821296293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45997.356821296293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45997.356821296293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45997.356821296293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45997.356821296293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45997.356821296293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45997.356821296293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45997.356821296293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45997.356821296293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45997.356821296293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45997.356821296293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45997.356821296293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45997.356821296293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45997.356821296293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45997.356821296293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45997.356821296293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45997.356821296293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45997.356821296293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45997.356821296293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45997.356821296293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45997.356821296293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45997.356821296293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45997.356821296293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45997.356821296293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45997.356821296293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45997.356821296293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45997.356821296293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45997.356821296293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45997.356821296293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45997.356821296293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45997.356821296293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45997.356821296293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45997.356821296293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45997.356821296293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45997.356821296293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45997.356821296293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45997.356821296293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45997.356821296293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45997.356821296293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45997.356821296293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45997.356821296293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45997.356821296293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45997.356821296293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45997.356821296293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45997.356821296293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45997.356821296293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45997.356821296293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45997.356821296293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45997.356821296293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45997.356821296293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45997.356821296293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45997.356821296293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45997.356821296293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45997.356821296293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45997.356821296293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45997.356821296293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45997.356821296293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45997.356821296293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45997.356821296293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45997.356821296293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45997.356821296293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45997.356821296293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45997.356821296293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45997.356821296293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45997.356821296293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45997.356821296293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45997.356821296293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45997.356821296293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45997.356821296293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45997.356821296293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45997.356821296293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45997.356821296293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45997.356821296293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45997.356821296293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45997.356821296293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45997.356821296293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45997.356821296293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45997.356821296293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45997.356821296293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45997.356821296293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45997.356821296293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45997.356821296293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45997.356821296293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45997.356821296293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45997.356821296293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45997.356821296293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45997.356821296293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45997.356821296293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45997.356821296293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45997.356821296293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45997.356821296293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45997.356821296293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45997.356821296293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45997.356821296293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45997.356821296293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45997.356821296293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45997.356821296293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45997.356821296293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45997.356821296293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45997.356821296293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45997.356821296293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45997.356821296293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45997.356821296293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45997.356821296293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45997.356821296293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45997.356821296293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45997.356821296293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45997.356821296293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45997.356821296293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45997.356821296293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45997.356821296293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45997.356821296293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45997.356821296293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45997.356821296293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45997.356821296293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45997.356821296293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45997.356821296293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45997.356821296293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45997.356821296293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45997.356821296293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45997.356821296293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45997.356821296293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45997.356821296293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45997.356821296293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45997.356821296293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45997.356821296293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45997.356821296293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45997.356821296293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45997.356821296293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45997.356821296293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45997.356821296293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45997.356821296293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45997.356821296293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45997.356821296293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45997.356821296293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45997.356821296293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45997.356821296293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45997.356821296293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45997.356821296293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45997.356821296293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45997.356821296293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45997.356821296293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45997.356821296293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45997.356821296293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45997.356821296293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45997.356821296293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45997.356821296293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45997.356821296293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45997.356821296293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45997.356821296293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45997.356821296293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45997.356821296293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45997.356821296293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45997.356821296293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45997.356821296293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45997.356821296293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45997.356821296293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45997.356821296293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45997.356821296293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45997.356821296293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45997.356821296293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45997.356821296293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45997.356821296293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45997.356821296293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45997.356821296293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45997.356821296293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45997.356821296293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45997.356821296293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45997.356821296293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45997.356821296293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45997.356821296293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45997.356821296293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45997.356821296293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45997.356821296293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45997.356821296293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45997.356821296293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45997.356821296293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45997.356821296293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45997.356821296293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45997.356821296293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45997.356821296293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45997.356821296293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45997.356821296293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45997.356821296293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45997.356821296293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45997.356821296293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45997.356821296293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45997.356821296293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45997.356821296293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45997.356821296293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45997.356821296293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45997.356821296293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45997.356821296293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45997.356821296293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45997.356821296293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45997.356821296293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45997.356821296293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45997.356821296293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45997.356821296293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45997.356821296293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45997.356821296293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293.87610370369657</v>
      </c>
      <c r="H2" s="91">
        <v>45703.474768518521</v>
      </c>
      <c r="I2" s="91" t="str">
        <f>IFERROR(VLOOKUP(D2,DB!A:F,6,0),"")</f>
        <v>SCECO</v>
      </c>
      <c r="J2" s="91" t="str">
        <f>IFERROR(VLOOKUP(D2,DB!A:G,7,0),"")</f>
        <v>Dead</v>
      </c>
      <c r="K2" s="93" t="s">
        <v>39120</v>
      </c>
      <c r="L2" s="87" t="str">
        <f>IFERROR(VLOOKUP(D2,DB!A:I,9,0),"")</f>
        <v>Latis</v>
      </c>
    </row>
    <row r="3" spans="1:16" ht="15" customHeight="1">
      <c r="A3" s="108" t="s">
        <v>39121</v>
      </c>
      <c r="B3" s="108" t="str">
        <f>IFERROR(VLOOKUP(D3,DB!A:K,11,0),"")</f>
        <v>R4</v>
      </c>
      <c r="C3" s="89">
        <v>2</v>
      </c>
      <c r="D3" s="87" t="s">
        <v>34995</v>
      </c>
      <c r="E3" s="90" t="s">
        <v>39106</v>
      </c>
      <c r="F3" s="91">
        <v>45997.34443287037</v>
      </c>
      <c r="G3" s="92">
        <f t="shared" ref="G3:G4" ca="1" si="0">IFERROR(NOW()-F3,"")</f>
        <v>1.2388425922836177E-2</v>
      </c>
      <c r="H3" s="91">
        <v>45997.334386574075</v>
      </c>
      <c r="I3" s="108" t="str">
        <f>IFERROR(VLOOKUP(D3,DB!A:F,6,0),"")</f>
        <v>SCECO</v>
      </c>
      <c r="J3" s="108" t="str">
        <f>IFERROR(VLOOKUP(D3,DB!A:G,7,0),"")</f>
        <v>Vandalized</v>
      </c>
      <c r="K3" s="93" t="s">
        <v>39122</v>
      </c>
      <c r="L3" s="87" t="str">
        <f>IFERROR(VLOOKUP(D3,DB!A:I,9,0),"")</f>
        <v>Latis</v>
      </c>
    </row>
    <row r="4" spans="1:16" ht="15" customHeight="1">
      <c r="A4" s="108" t="s">
        <v>39123</v>
      </c>
      <c r="B4" s="108" t="str">
        <f>IFERROR(VLOOKUP(D4,DB!A:K,11,0),"")</f>
        <v>R4</v>
      </c>
      <c r="C4" s="89">
        <v>1</v>
      </c>
      <c r="D4" s="87" t="s">
        <v>38756</v>
      </c>
      <c r="E4" s="90" t="s">
        <v>39106</v>
      </c>
      <c r="F4" s="91">
        <v>45997.335173611114</v>
      </c>
      <c r="G4" s="92">
        <f t="shared" ca="1" si="0"/>
        <v>2.1647685178322718E-2</v>
      </c>
      <c r="H4" s="91">
        <v>45997.350798611114</v>
      </c>
      <c r="I4" s="108" t="str">
        <f>IFERROR(VLOOKUP(D4,DB!A:F,6,0),"")</f>
        <v>Generator-SG</v>
      </c>
      <c r="J4" s="108" t="str">
        <f>IFERROR(VLOOKUP(D4,DB!A:G,7,0),"")</f>
        <v>In progress</v>
      </c>
      <c r="K4" s="93" t="s">
        <v>39124</v>
      </c>
      <c r="L4" s="87" t="str">
        <f>IFERROR(VLOOKUP(D4,DB!A:I,9,0),"")</f>
        <v>Latis</v>
      </c>
    </row>
    <row r="5" spans="1:16" ht="15" customHeight="1">
      <c r="A5" s="108"/>
      <c r="B5" s="108" t="str">
        <f>IFERROR(VLOOKUP(D5,DB!A:K,11,0),"")</f>
        <v/>
      </c>
      <c r="C5" s="89"/>
      <c r="D5" s="87"/>
      <c r="E5" s="90"/>
      <c r="F5" s="91"/>
      <c r="G5" s="92">
        <f t="shared" ref="G5:G68" ca="1" si="1">IFERROR(NOW()-F5,"")</f>
        <v>45997.356821296293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45997.356821296293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45997.356821296293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45997.356821296293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45997.356821296293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45997.356821296293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45997.356821296293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45997.356821296293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45997.356821296293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45997.356821296293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45997.356821296293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45997.356821296293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45997.356821296293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45997.356821296293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45997.356821296293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45997.356821296293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45997.356821296293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45997.356821296293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45997.356821296293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45997.356821296293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45997.356821296293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45997.356821296293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45997.356821296293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45997.356821296293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45997.356821296293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45997.356821296293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45997.356821296293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45997.356821296293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45997.356821296293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45997.356821296293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45997.356821296293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45997.356821296293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45997.356821296293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45997.356821296293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45997.356821296293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45997.356821296293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45997.356821296293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45997.356821296293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45997.356821296293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45997.356821296293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45997.356821296293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45997.356821296293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45997.356821296293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45997.356821296293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45997.356821296293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45997.356821296293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45997.356821296293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45997.356821296293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45997.356821296293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45997.356821296293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45997.356821296293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45997.356821296293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45997.356821296293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45997.356821296293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45997.356821296293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45997.356821296293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45997.356821296293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45997.356821296293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45997.356821296293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45997.356821296293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45997.356821296293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45997.356821296293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45997.356821296293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45997.356821296293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45997.356821296293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45997.356821296293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45997.356821296293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45997.356821296293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45997.356821296293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45997.356821296293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45997.356821296293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45997.356821296293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45997.356821296293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45997.356821296293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45997.356821296293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45997.356821296293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45997.356821296293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45997.356821296293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45997.356821296293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45997.356821296293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45997.356821296293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45997.356821296293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45997.356821296293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45997.356821296293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45997.356821296293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45997.356821296293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45997.356821296293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45997.356821296293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45997.356821296293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45997.356821296293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45997.356821296293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45997.356821296293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45997.356821296293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45997.356821296293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45997.356821296293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45997.356821296293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45997.356821296293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45997.356821296293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45997.356821296293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45997.356821296293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45997.356821296293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45997.356821296293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45997.356821296293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45997.356821296293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45997.356821296293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45997.356821296293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45997.356821296293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45997.356821296293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45997.356821296293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45997.356821296293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45997.356821296293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45997.356821296293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45997.356821296293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45997.356821296293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45997.356821296293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45997.356821296293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45997.356821296293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45997.356821296293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45997.356821296293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45997.356821296293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45997.356821296293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45997.356821296293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45997.356821296293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45997.356821296293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45997.356821296293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45997.356821296293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45997.356821296293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45997.356821296293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45997.356821296293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45997.356821296293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45997.356821296293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45997.356821296293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45997.356821296293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45997.356821296293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45997.356821296293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45997.356821296293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45997.356821296293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45997.356821296293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45997.356821296293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45997.356821296293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45997.356821296293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45997.356821296293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45997.356821296293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45997.356821296293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45997.356821296293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45997.356821296293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45997.356821296293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45997.356821296293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45997.356821296293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45997.356821296293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45997.356821296293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45997.356821296293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45997.356821296293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45997.356821296293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45997.356821296293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45997.356821296293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45997.356821296293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45997.356821296293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45997.356821296293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45997.356821296293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45997.356821296293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45997.356821296293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45997.356821296293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45997.356821296293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45997.356821296293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45997.356821296293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45997.356821296293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45997.356821296293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45997.356821296293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45997.356821296293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45997.356821296293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45997.356821296293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45997.356821296293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45997.356821296293</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K10" sqref="K10"/>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105.52476111110445</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71.167943981476128</v>
      </c>
      <c r="H3" s="38">
        <v>45926.158159722225</v>
      </c>
      <c r="I3" s="37" t="str">
        <f>IFERROR(VLOOKUP(D3,DB!A:F,6,0),"")</f>
        <v>SCECO</v>
      </c>
      <c r="J3" s="37" t="str">
        <f>IFERROR(VLOOKUP(D3,DB!A:G,7,0),"")</f>
        <v>Good</v>
      </c>
      <c r="K3" s="37" t="s">
        <v>39128</v>
      </c>
      <c r="L3" s="37" t="str">
        <f>IFERROR(VLOOKUP(D3,DB!A:I,9,0),"")</f>
        <v>Latis</v>
      </c>
      <c r="M3" s="100"/>
    </row>
    <row r="4" spans="1:13" s="39" customFormat="1" ht="45.75" customHeight="1">
      <c r="A4" s="104" t="s">
        <v>39129</v>
      </c>
      <c r="B4" s="104" t="str">
        <f>IFERROR(VLOOKUP(D4,DB!A:K,11,0),"")</f>
        <v>R5</v>
      </c>
      <c r="C4" s="104">
        <v>1</v>
      </c>
      <c r="D4" s="104" t="s">
        <v>34832</v>
      </c>
      <c r="E4" s="104" t="s">
        <v>39109</v>
      </c>
      <c r="F4" s="105">
        <v>45948.661111111112</v>
      </c>
      <c r="G4" s="106">
        <f t="shared" ref="G4" ca="1" si="1">IFERROR(NOW()-F4,"")</f>
        <v>48.69571018518036</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15.983522685179196</v>
      </c>
      <c r="H5" s="133">
        <v>45981.360798611109</v>
      </c>
      <c r="I5" s="104" t="str">
        <f>IFERROR(VLOOKUP(D5,DB!A:F,6,0),"")</f>
        <v>SCECO</v>
      </c>
      <c r="J5" s="104" t="str">
        <f>IFERROR(VLOOKUP(D5,DB!A:G,7,0),"")</f>
        <v>Dead</v>
      </c>
      <c r="K5" s="104" t="s">
        <v>39132</v>
      </c>
      <c r="L5" s="104" t="str">
        <f>IFERROR(VLOOKUP(D5,DB!A:I,9,0),"")</f>
        <v>Latis</v>
      </c>
    </row>
    <row r="6" spans="1:13" ht="23.25" customHeight="1">
      <c r="A6" s="37" t="s">
        <v>39133</v>
      </c>
      <c r="B6" s="37" t="str">
        <f>IFERROR(VLOOKUP(D6,DB!A:K,11,0),"")</f>
        <v>R5</v>
      </c>
      <c r="C6" s="37">
        <v>1</v>
      </c>
      <c r="D6" s="37" t="s">
        <v>37850</v>
      </c>
      <c r="E6" s="37" t="s">
        <v>39106</v>
      </c>
      <c r="F6" s="38">
        <v>45997.107442129629</v>
      </c>
      <c r="G6" s="132">
        <f t="shared" ref="G6:G16" ca="1" si="2">IFERROR(NOW()-F6,"")</f>
        <v>0.24937916666385718</v>
      </c>
      <c r="H6" s="38">
        <v>45997.093553240738</v>
      </c>
      <c r="I6" s="37" t="str">
        <f>IFERROR(VLOOKUP(D6,DB!A:F,6,0),"")</f>
        <v>SCECO</v>
      </c>
      <c r="J6" s="37" t="str">
        <f>IFERROR(VLOOKUP(D6,DB!A:G,7,0),"")</f>
        <v>In progress</v>
      </c>
      <c r="K6" s="37" t="s">
        <v>39134</v>
      </c>
      <c r="L6" s="37" t="str">
        <f>IFERROR(VLOOKUP(D6,DB!A:I,9,0),"")</f>
        <v>Latis</v>
      </c>
    </row>
    <row r="7" spans="1:13">
      <c r="A7" s="37" t="s">
        <v>39135</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39136</v>
      </c>
      <c r="L7" s="37" t="str">
        <f>IFERROR(VLOOKUP(D7,DB!A:I,9,0),"")</f>
        <v>Latis</v>
      </c>
    </row>
    <row r="8" spans="1:13">
      <c r="A8" s="37"/>
      <c r="B8" s="37" t="str">
        <f>IFERROR(VLOOKUP(D8,DB!A:K,11,0),"")</f>
        <v/>
      </c>
      <c r="C8" s="37"/>
      <c r="D8" s="37"/>
      <c r="E8" s="37"/>
      <c r="F8" s="38"/>
      <c r="G8" s="132">
        <f t="shared" ca="1" si="2"/>
        <v>45997.356821296293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45997.356821296293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45997.356821296293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45997.356821296293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45997.356821296293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45997.356821296293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45997.356821296293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45997.356821296293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45997.356821296293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45997.356821296293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45997.356821296293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45997.356821296293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45997.356821296293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45997.356821296293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45997.356821296293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45997.356821296293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45997.356821296293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45997.356821296293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45997.356821296293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45997.356821296293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45997.356821296293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45997.356821296293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45997.356821296293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45997.356821296293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45997.356821296293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45997.356821296293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45997.356821296293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45997.356821296293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45997.356821296293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45997.356821296293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45997.356821296293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45997.356821296293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45997.356821296293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45997.356821296293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45997.356821296293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45997.356821296293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45997.356821296293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45997.356821296293</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45997.356821296293</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39137</v>
      </c>
      <c r="B2" s="116" t="str">
        <f>IFERROR(VLOOKUP(D2,DB!A:K,11,0),"")</f>
        <v>R6</v>
      </c>
      <c r="C2" s="117">
        <v>2</v>
      </c>
      <c r="D2" s="116" t="s">
        <v>31034</v>
      </c>
      <c r="E2" s="139" t="s">
        <v>39106</v>
      </c>
      <c r="F2" s="118">
        <v>45997.32271990741</v>
      </c>
      <c r="G2" s="72">
        <f t="shared" ref="G2:G49" ca="1" si="0">IFERROR(NOW()-F2,"-")</f>
        <v>3.4101157405530103E-2</v>
      </c>
      <c r="H2" s="118">
        <v>45997.32267361111</v>
      </c>
      <c r="I2" s="116" t="str">
        <f>IFERROR(VLOOKUP(D2,DB!A:F,6,0),"")</f>
        <v>SCECO</v>
      </c>
      <c r="J2" s="116" t="str">
        <f>IFERROR(VLOOKUP(D2,DB!A:G,7,0),"")</f>
        <v>Dead</v>
      </c>
      <c r="K2" s="119" t="s">
        <v>39138</v>
      </c>
      <c r="L2" s="134" t="str">
        <f>IFERROR(VLOOKUP(D2,DB!A:I,9,0),"")</f>
        <v>Latis</v>
      </c>
    </row>
    <row r="3" spans="1:16382" ht="31.5" customHeight="1">
      <c r="A3" s="115"/>
      <c r="B3" s="116" t="str">
        <f>IFERROR(VLOOKUP(D3,DB!A:K,11,0),"")</f>
        <v/>
      </c>
      <c r="C3" s="117"/>
      <c r="D3" s="116"/>
      <c r="E3" s="139"/>
      <c r="F3" s="118"/>
      <c r="G3" s="72">
        <f t="shared" ca="1" si="0"/>
        <v>45997.356821064815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45997.356821064815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45997.356821064815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45997.356821064815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45997.356821064815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45997.356821064815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45997.356821064815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45997.356821064815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45997.356821064815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45997.356821064815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45997.356821064815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45997.356821064815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45997.356821064815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45997.356821064815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45997.356821064815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45997.356821064815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45997.356821064815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45997.356821064815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45997.356821064815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45997.356821064815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45997.356821064815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45997.356821064815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45997.356821064815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45997.356821064815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45997.356821064815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45997.356821064815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45997.356821064815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45997.356821064815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45997.356821064815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45997.356821064815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45997.356821064815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45997.356821064815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45997.356821064815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45997.356821064815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45997.356821064815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45997.356821064815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45997.356821064815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45997.356821064815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45997.356821064815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45997.356821064815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45997.356821064815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45997.356821064815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45997.356821064815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45997.356821064815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45997.356821064815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45997.356821064815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45997.356821064815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45997.356821064815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45997.356821064815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45997.356821064815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45997.356821064815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45997.356821064815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45997.356821064815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45997.356821064815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45997.356821064815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45997.356821064815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45997.356821064815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45997.356821064815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45997.356821064815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45997.356821064815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45997.356821064815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45997.356821064815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45997.356821064815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45997.356821064815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45997.356821064815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45997.356821064815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45997.356821064815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45997.356821064815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45997.356821064815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45997.356821064815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45997.356821064815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45997.356821064815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45997.356821064815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45997.356821064815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45997.356821064815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45997.356821064815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45997.356821064815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45997.356821064815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45997.356821064815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45997.356821064815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45997.356821064815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45997.356821064815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45997.356821064815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45997.356821064815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45997.356821064815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45997.356821064815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45997.356821064815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45997.356821064815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45997.356821064815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45997.356821064815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45997.356821064815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45997.356821064815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45997.356821064815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45997.356821064815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45997.356821064815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45997.356821064815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45997.356821064815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45997.356821064815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45997.356821064815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45997.356821064815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45997.356821064815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45997.356821064815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45997.356821064815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45997.356821064815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45997.356821064815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45997.356821064815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45997.356821064815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45997.356821064815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45997.356821064815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45997.356821064815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45997.356821064815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45997.356821064815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45997.356821064815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45997.356821064815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45997.356821064815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45997.356821064815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45997.356821064815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45997.356821064815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45997.356821064815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45997.356821064815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45997.356821064815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45997.356821064815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45997.356821064815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45997.356821064815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45997.356821064815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45997.356821064815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45997.356821064815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45997.356821064815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45997.356821064815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45997.356821064815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45997.356821064815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45997.356821064815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45997.356821064815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45997.356821064815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45997.356821064815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45997.356821064815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45997.356821064815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45997.356821064815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45997.356821064815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45997.356821064815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45997.356821064815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45997.356821064815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45997.356821064815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45997.356821064815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45997.356821064815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45997.356821064815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45997.356821064815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45997.356821064815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45997.356821064815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45997.356821064815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45997.356821064815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45997.356821064815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45997.356821064815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45997.356821064815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45997.356821064815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45997.356821064815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45997.356821064815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45997.356821064815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45997.356821064815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45997.356821064815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45997.356821064815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45997.356821064815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45997.356821064815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45997.356821064815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45997.356821064815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45997.356821064815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45997.356821064815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45997.356821064815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45997.356821064815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45997.356821064815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45997.356821064815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45997.356821064815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45997.356821064815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45997.356821064815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45997.356821064815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45997.356821064815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45997.356821064815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45997.356821064815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45997.356821064815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45997.356821064815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45997.356821064815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45997.356821064815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45997.356821064815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45997.356821064815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45997.356821064815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45997.356821064815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45997.356821064815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45997.356821064815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45997.356821064815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45997.356821064815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45997.356821064815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45997.356821064815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45997.356821064815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45997.356821064815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45997.356821064815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45997.356821064815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45997.356821064815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45997.356821064815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45997.356821064815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45997.356821064815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45997.356821064815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45997.356821064815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45997.356821064815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45997.356821064815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45997.356821064815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45997.356821064815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45997.356821064815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45997.356821064815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45997.356821064815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45997.356821064815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45997.356821064815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45997.356821064815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45997.356821064815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45997.356821064815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45997.356821064815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45997.356821064815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45997.356821064815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45997.356821064815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45997.356821064815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45997.356821064815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45997.356821064815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45997.356821064815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45997.356821064815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45997.356821064815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45997.356821064815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45997.356821064815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45997.356821064815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45997.356821064815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45997.356821064815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45997.356821064815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45997.356821064815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45997.356821064815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45997.356821064815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45997.356821064815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45997.356821064815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45997.356821064815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45997.356821064815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45997.356821064815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45997.356821064815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45997.356821064815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45997.356821064815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45997.356821064815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45997.356821064815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45997.356821064815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45997.356821064815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45997.356821064815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45997.356821064815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45997.356821064815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45997.356821064815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45997.356821064815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45997.356821064815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45997.356821064815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45997.356821064815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45997.356821064815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45997.356821064815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45997.356821064815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45997.356821064815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45997.356821064815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45997.356821064815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45997.356821064815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45997.356821064815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45997.356821064815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45997.356821064815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45997.356821064815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45997.356821064815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45997.356821064815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45997.356821064815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45997.356821064815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45997.356821064815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45997.356821064815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45997.356821064815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45997.356821064815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45997.356821064815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45997.356821064815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45997.356821064815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45997.356821064815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45997.356821064815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45997.356821064815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45997.356821064815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45997.356821064815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45997.356821064815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45997.356821064815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45997.356821064815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45997.356821064815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45997.356821064815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45997.356821064815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45997.356821064815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45997.356821064815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45997.356821064815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45997.356821064815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45997.356821064815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45997.356821064815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45997.356821064815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45997.356821064815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45997.356821064815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45997.356821064815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45997.356821064815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45997.356821064815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45997.356821064815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45997.356821064815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45997.356821064815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45997.356821064815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45997.356821064815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45997.356821064815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45997.356821064815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45997.356821064815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45997.356821064815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45997.356821064815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45997.356821064815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45997.356821064815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45997.356821064815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45997.356821064815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45997.356821064815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45997.356821064815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45997.356821064815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45997.356821064815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45997.356821064815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45997.356821064815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45997.356821064815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45997.356821064815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45997.356821064815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45997.356821064815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45997.356821064815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45997.356821064815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45997.356821296293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45997.356821296293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45997.356821296293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45997.356821296293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45997.356821296293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45997.356821296293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45997.356821296293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45997.356821296293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45997.356821296293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45997.356821296293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45997.356821296293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45997.356821296293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45997.356821296293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45997.356821296293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45997.356821296293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45997.356821296293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45997.356821296293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45997.356821296293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45997.356821296293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45997.356821296293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45997.356821296293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45997.356821296293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45997.356821296293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45997.356821296293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45997.356821296293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45997.356821296293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45997.356821296293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45997.356821296293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45997.356821296293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45997.356821296293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45997.356821296293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45997.356821296293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45997.356821296293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45997.356821296293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45997.356821296293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45997.356821296293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45997.356821296293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45997.356821296293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45997.356821296293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45997.356821296293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45997.356821296293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45997.356821296293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45997.356821296293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45997.356821296293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45997.356821296293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45997.356821296293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45997.356821296293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45997.356821296293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45997.356821296293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45997.356821296293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45997.356821296293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45997.356821296293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45997.356821296293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45997.356821296293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45997.356821296293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45997.356821296293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45997.356821296293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45997.356821296293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45997.356821296293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45997.356821296293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45997.356821296293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45997.356821296293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45997.356821296293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45997.356821296293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45997.356821296293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45997.356821296293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45997.356821296293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45997.356821296293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45997.356821296293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45997.356821296293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45997.356821296293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45997.356821296293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45997.356821296293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45997.356821296293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45997.356821296293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45997.356821296293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45997.356821296293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45997.356821296293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45997.356821296293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45997.356821296293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45997.356821296293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45997.356821296293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45997.356821296293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45997.356821296293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45997.356821296293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45997.356821296293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45997.356821296293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45997.356821296293</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45997.356821296293</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2025-12-06T05:36:19Z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