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47" documentId="13_ncr:1_{F6CB121F-512D-4AA6-A0C1-0FB36C537598}" xr6:coauthVersionLast="47" xr6:coauthVersionMax="47" xr10:uidLastSave="{855A2C95-3FCC-4CE4-AE16-0BC9AF3A4DE7}"/>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5" l="1"/>
  <c r="J12" i="5"/>
  <c r="I12" i="5"/>
  <c r="G12" i="5"/>
  <c r="B12" i="5"/>
  <c r="L11" i="5"/>
  <c r="J11" i="5"/>
  <c r="I11" i="5"/>
  <c r="G11" i="5"/>
  <c r="B11" i="5"/>
  <c r="B3" i="6"/>
  <c r="L6" i="5"/>
  <c r="L10" i="5"/>
  <c r="J10" i="5"/>
  <c r="I10" i="5"/>
  <c r="G10" i="5"/>
  <c r="B10" i="5"/>
  <c r="L9" i="5"/>
  <c r="J9" i="5"/>
  <c r="I9" i="5"/>
  <c r="G9" i="5"/>
  <c r="B9" i="5"/>
  <c r="L8" i="5"/>
  <c r="J8" i="5"/>
  <c r="I8" i="5"/>
  <c r="G8" i="5"/>
  <c r="B8" i="5"/>
  <c r="L7" i="5"/>
  <c r="J7" i="5"/>
  <c r="I7" i="5"/>
  <c r="G7" i="5"/>
  <c r="B7"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J3" i="1"/>
  <c r="J4" i="1"/>
  <c r="J5" i="1"/>
  <c r="I3" i="1"/>
  <c r="I4" i="1"/>
  <c r="I5" i="1"/>
  <c r="G3" i="1"/>
  <c r="G4" i="1"/>
  <c r="G5" i="1"/>
  <c r="B3" i="1"/>
  <c r="B4" i="1"/>
  <c r="B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<sst xmlns="http://schemas.openxmlformats.org/spreadsheetml/2006/main" count="180317" uniqueCount="39135">
  <si>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</si>
  <si>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</si>
  <si>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</si>
  <si>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</si>
  <si>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</si>
  <si>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</si>
  <si>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</si>
  <si>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</si>
  <si>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</si>
  <si>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</si>
  <si>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</si>
  <si>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</si>
  <si>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</si>
  <si>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</si>
  <si>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</si>
  <si>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</si>
  <si>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</si>
  <si>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</si>
  <si>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</si>
  <si>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</si>
  <si>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</si>
  <si>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</si>
  <si>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</si>
  <si>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</si>
  <si>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</si>
  <si>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</si>
  <si>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</si>
  <si>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</si>
  <si>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</si>
  <si>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</si>
  <si>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</si>
  <si>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</si>
  <si>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</si>
  <si>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</si>
  <si>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</si>
  <si>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</si>
  <si>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</si>
  <si>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</si>
  <si>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</si>
  <si>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</si>
  <si>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</si>
  <si>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</si>
  <si>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</si>
  <si>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</si>
  <si>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</si>
  <si>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</si>
  <si>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</si>
  <si>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</si>
  <si>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</si>
  <si>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</si>
  <si>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</si>
  <si>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</si>
  <si>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</si>
  <si>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</si>
  <si>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</si>
  <si>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</si>
  <si>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</si>
  <si>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</si>
  <si>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</si>
  <si>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</si>
  <si>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</si>
  <si>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</si>
  <si>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</si>
  <si>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</si>
  <si>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</si>
  <si>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</si>
  <si>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</si>
  <si>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</si>
  <si>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</si>
  <si>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</si>
  <si>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</si>
  <si>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</si>
  <si>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</si>
  <si>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</si>
  <si>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</si>
  <si>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</si>
  <si>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</si>
  <si>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</si>
  <si>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</si>
  <si>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</si>
  <si>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</si>
  <si>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</si>
  <si>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</si>
  <si>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</si>
  <si>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</si>
  <si>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</si>
  <si>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</si>
  <si>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</si>
  <si>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</si>
  <si>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</si>
  <si>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</si>
  <si>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</si>
  <si>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</si>
  <si>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</si>
  <si>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</si>
  <si>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</si>
  <si>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</si>
  <si>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</si>
  <si>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</si>
  <si>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</si>
  <si>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</si>
  <si>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</si>
  <si>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</si>
  <si>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</si>
  <si>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</si>
  <si>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</si>
  <si>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</si>
  <si>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</si>
  <si>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</si>
  <si>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</si>
  <si>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</si>
  <si>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</si>
  <si>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</si>
  <si>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</si>
  <si>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</si>
  <si>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</si>
  <si>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</si>
  <si>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</si>
  <si>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</si>
  <si>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</si>
  <si>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</si>
  <si>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</si>
  <si>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</si>
  <si>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</si>
  <si>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</si>
  <si>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</si>
  <si>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</si>
  <si>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</si>
  <si>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</si>
  <si>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</si>
  <si>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</si>
  <si>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</si>
  <si>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</si>
  <si>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</si>
  <si>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</si>
  <si>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</si>
  <si>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</si>
  <si>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</si>
  <si>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</si>
  <si>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</si>
  <si>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</si>
  <si>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</si>
  <si>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</si>
  <si>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</si>
  <si>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</si>
  <si>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</si>
  <si>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</si>
  <si>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</si>
  <si>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</si>
  <si>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</si>
  <si>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</si>
  <si>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</si>
  <si>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</si>
  <si>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</si>
  <si>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</si>
  <si>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</si>
  <si>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</si>
  <si>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</si>
  <si>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</si>
  <si>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</si>
  <si>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</si>
  <si>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</si>
  <si>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</si>
  <si>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</si>
  <si>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</si>
  <si>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</si>
  <si>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</si>
  <si>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</si>
  <si>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</si>
  <si>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</si>
  <si>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</si>
  <si>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</si>
  <si>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</si>
  <si>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</si>
  <si>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</si>
  <si>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</si>
  <si>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</si>
  <si>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</si>
  <si>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</si>
  <si>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</si>
  <si>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</si>
  <si>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</si>
  <si>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</si>
  <si>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</si>
  <si>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</si>
  <si>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</si>
  <si>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</si>
  <si>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</si>
  <si>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</si>
  <si>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</si>
  <si>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</si>
  <si>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</si>
  <si>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</si>
  <si>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</si>
  <si>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</si>
  <si>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</si>
  <si>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</si>
  <si>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</si>
  <si>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</si>
  <si>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</si>
  <si>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</si>
  <si>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</si>
  <si>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</si>
  <si>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</si>
  <si>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</si>
  <si>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</si>
  <si>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</si>
  <si>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</si>
  <si>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</si>
  <si>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</si>
  <si>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</si>
  <si>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</si>
  <si>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</si>
  <si>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</si>
  <si>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</si>
  <si>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</si>
  <si>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</si>
  <si>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</si>
  <si>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</si>
  <si>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</si>
  <si>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</si>
  <si>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</si>
  <si>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</si>
  <si>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</si>
  <si>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</si>
  <si>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</si>
  <si>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</si>
  <si>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</si>
  <si>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</si>
  <si>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</si>
  <si>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</si>
  <si>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</si>
  <si>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</si>
  <si>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</si>
  <si>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</si>
  <si>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</si>
  <si>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</si>
  <si>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</si>
  <si>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</si>
  <si>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</si>
  <si>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</si>
  <si>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</si>
  <si>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</si>
  <si>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</si>
  <si>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</si>
  <si>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</si>
  <si>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</si>
  <si>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</si>
  <si>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</si>
  <si>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</si>
  <si>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</si>
  <si>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</si>
  <si>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</si>
  <si>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</si>
  <si>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</si>
  <si>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</si>
  <si>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</si>
  <si>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</si>
  <si>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</si>
  <si>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</si>
  <si>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</si>
  <si>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</si>
  <si>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</si>
  <si>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</si>
  <si>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</si>
  <si>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</si>
  <si>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</si>
  <si>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</si>
  <si>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</si>
  <si>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</si>
  <si>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</si>
  <si>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</si>
  <si>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</si>
  <si>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</si>
  <si>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</si>
  <si>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</si>
  <si>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</si>
  <si>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</si>
  <si>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</si>
  <si>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</si>
  <si>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</si>
  <si>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</si>
  <si>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</si>
  <si>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</si>
  <si>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</si>
  <si>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</si>
  <si>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</si>
  <si>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</si>
  <si>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</si>
  <si>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</si>
  <si>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</si>
  <si>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</si>
  <si>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</si>
  <si>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</si>
  <si>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</si>
  <si>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</si>
  <si>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</si>
  <si>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</si>
  <si>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</si>
  <si>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</si>
  <si>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</si>
  <si>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</si>
  <si>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</si>
  <si>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</si>
  <si>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</si>
  <si>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</si>
  <si>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</si>
  <si>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</si>
  <si>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</si>
  <si>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</si>
  <si>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</si>
  <si>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</si>
  <si>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</si>
  <si>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</si>
  <si>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</si>
  <si>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</si>
  <si>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</si>
  <si>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</si>
  <si>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</si>
  <si>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</si>
  <si>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</si>
  <si>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</si>
  <si>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</si>
  <si>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</si>
  <si>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</si>
  <si>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</si>
  <si>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</si>
  <si>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</si>
  <si>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</si>
  <si>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</si>
  <si>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</si>
  <si>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</si>
  <si>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</si>
  <si>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</si>
  <si>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</si>
  <si>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</si>
  <si>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</si>
  <si>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</si>
  <si>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</si>
  <si>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</si>
  <si>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</si>
  <si>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</si>
  <si>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</si>
  <si>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</si>
  <si>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</si>
  <si>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</si>
  <si>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</si>
  <si>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</si>
  <si>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</si>
  <si>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</si>
  <si>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</si>
  <si>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</si>
  <si>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</si>
  <si>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</si>
  <si>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</si>
  <si>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</si>
  <si>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</si>
  <si>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</si>
  <si>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</si>
  <si>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</si>
  <si>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</si>
  <si>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</si>
  <si>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</si>
  <si>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</si>
  <si>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</si>
  <si>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</si>
  <si>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</si>
  <si>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</si>
  <si>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</si>
  <si>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</si>
  <si>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</si>
  <si>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</si>
  <si>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</si>
  <si>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</si>
  <si>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</si>
  <si>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</si>
  <si>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</si>
  <si>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</si>
  <si>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</si>
  <si>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</si>
  <si>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</si>
  <si>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</si>
  <si>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</si>
  <si>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</si>
  <si>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</si>
  <si>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</si>
  <si>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</si>
  <si>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</si>
  <si>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</si>
  <si>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</si>
  <si>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</si>
  <si>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</si>
  <si>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</si>
  <si>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</si>
  <si>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</si>
  <si>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</si>
  <si>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</si>
  <si>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</si>
  <si>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</si>
  <si>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</si>
  <si>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</si>
  <si>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</si>
  <si>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</si>
  <si>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</si>
  <si>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</si>
  <si>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</si>
  <si>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</si>
  <si>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</si>
  <si>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</si>
  <si>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</si>
  <si>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</si>
  <si>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</si>
  <si>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</si>
  <si>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</si>
  <si>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</si>
  <si>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</si>
  <si>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</si>
  <si>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</si>
  <si>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</si>
  <si>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</si>
  <si>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</si>
  <si>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</si>
  <si>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</si>
  <si>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</si>
  <si>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</si>
  <si>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</si>
  <si>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</si>
  <si>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</si>
  <si>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</si>
  <si>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</si>
  <si>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</si>
  <si>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</si>
  <si>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</si>
  <si>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</si>
  <si>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</si>
  <si>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</si>
  <si>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</si>
  <si>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</si>
  <si>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</si>
  <si>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</si>
  <si>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</si>
  <si>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</si>
  <si>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</si>
  <si>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</si>
  <si>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</si>
  <si>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</si>
  <si>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</si>
  <si>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</si>
  <si>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</si>
  <si>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</si>
  <si>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</si>
  <si>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</si>
  <si>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</si>
  <si>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</si>
  <si>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</si>
  <si>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</si>
  <si>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</si>
  <si>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</si>
  <si>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</si>
  <si>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</si>
  <si>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</si>
  <si>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</si>
  <si>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</si>
  <si>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</si>
  <si>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</si>
  <si>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</si>
  <si>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</si>
  <si>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</si>
  <si>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</si>
  <si>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</si>
  <si>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</si>
  <si>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</si>
  <si>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</si>
  <si>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</si>
  <si>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</si>
  <si>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</si>
  <si>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</si>
  <si>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</si>
  <si>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</si>
  <si>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</si>
  <si>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</si>
  <si>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</si>
  <si>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</si>
  <si>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</si>
  <si>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</si>
  <si>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</si>
  <si>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</si>
  <si>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</si>
  <si>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</si>
  <si>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</si>
  <si>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</si>
  <si>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</si>
  <si>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</si>
  <si>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</si>
  <si>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</si>
  <si>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</si>
  <si>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</si>
  <si>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</si>
  <si>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</si>
  <si>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</si>
  <si>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</si>
  <si>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</si>
  <si>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</si>
  <si>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</si>
  <si>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</si>
  <si>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</si>
  <si>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</si>
  <si>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</si>
  <si>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</si>
  <si>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</si>
  <si>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</si>
  <si>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</si>
  <si>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</si>
  <si>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</si>
  <si>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</si>
  <si>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</si>
  <si>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</si>
  <si>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</si>
  <si>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</si>
  <si>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</si>
  <si>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</si>
  <si>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</si>
  <si>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</si>
  <si>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</si>
  <si>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</si>
  <si>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</si>
  <si>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</si>
  <si>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</si>
  <si>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</si>
  <si>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</si>
  <si>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</si>
  <si>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</si>
  <si>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</si>
  <si>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</si>
  <si>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</si>
  <si>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</si>
  <si>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</si>
  <si>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</si>
  <si>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</si>
  <si>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</si>
  <si>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</si>
  <si>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</si>
  <si>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</si>
  <si>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</si>
  <si>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</si>
  <si>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</si>
  <si>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</si>
  <si>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</si>
  <si>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</si>
  <si>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</si>
  <si>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</si>
  <si>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</si>
  <si>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</si>
  <si>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</si>
  <si>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</si>
  <si>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</si>
  <si>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</si>
  <si>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</si>
  <si>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</si>
  <si>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</si>
  <si>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</si>
  <si>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</si>
  <si>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</si>
  <si>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</si>
  <si>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</si>
  <si>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</si>
  <si>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</si>
  <si>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</si>
  <si>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</si>
  <si>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</si>
  <si>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</si>
  <si>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</si>
  <si>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</si>
  <si>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</si>
  <si>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</si>
  <si>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</si>
  <si>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</si>
  <si>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</si>
  <si>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</si>
  <si>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</si>
  <si>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</si>
  <si>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</si>
  <si>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</si>
  <si>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</si>
  <si>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</si>
  <si>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</si>
  <si>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</si>
  <si>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</si>
  <si>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</si>
  <si>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</si>
  <si>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</si>
  <si>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</si>
  <si>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</si>
  <si>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</si>
  <si>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</si>
  <si>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</si>
  <si>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</si>
  <si>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</si>
  <si>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</si>
  <si>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</si>
  <si>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</si>
  <si>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</si>
  <si>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</si>
  <si>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</si>
  <si>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</si>
  <si>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</si>
  <si>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</si>
  <si>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</si>
  <si>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</si>
  <si>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</si>
  <si>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</si>
  <si>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</si>
  <si>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</si>
  <si>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</si>
  <si>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</si>
  <si>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</si>
  <si>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</si>
  <si>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</si>
  <si>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</si>
  <si>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</si>
  <si>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</si>
  <si>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</si>
  <si>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</si>
  <si>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</si>
  <si>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</si>
  <si>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</si>
  <si>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</si>
  <si>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</si>
  <si>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</si>
  <si>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</si>
  <si>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</si>
  <si>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</si>
  <si>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</si>
  <si>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</si>
  <si>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</si>
  <si>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</si>
  <si>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</si>
  <si>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</si>
  <si>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</si>
  <si>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</si>
  <si>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</si>
  <si>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</si>
  <si>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</si>
  <si>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</si>
  <si>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</si>
  <si>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</si>
  <si>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</si>
  <si>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</si>
  <si>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</si>
  <si>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</si>
  <si>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</si>
  <si>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</si>
  <si>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</si>
  <si>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</si>
  <si>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</si>
  <si>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</si>
  <si>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</si>
  <si>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</si>
  <si>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</si>
  <si>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</si>
  <si>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</si>
  <si>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</si>
  <si>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</si>
  <si>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</si>
  <si>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</si>
  <si>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</si>
  <si>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</si>
  <si>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</si>
  <si>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</si>
  <si>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</si>
  <si>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</si>
  <si>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</si>
  <si>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</si>
  <si>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</si>
  <si>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</si>
  <si>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</si>
  <si>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</si>
  <si>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</si>
  <si>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</si>
  <si>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</si>
  <si>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</si>
  <si>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</si>
  <si>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</si>
  <si>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</si>
  <si>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</si>
  <si>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</si>
  <si>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</si>
  <si>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</si>
  <si>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</si>
  <si>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</si>
  <si>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</si>
  <si>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</si>
  <si>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</si>
  <si>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</si>
  <si>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</si>
  <si>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</si>
  <si>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</si>
  <si>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</si>
  <si>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</si>
  <si>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</si>
  <si>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</si>
  <si>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</si>
  <si>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</si>
  <si>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</si>
  <si>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</si>
  <si>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</si>
  <si>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</si>
  <si>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</si>
  <si>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</si>
  <si>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</si>
  <si>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</si>
  <si>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</si>
  <si>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</si>
  <si>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</si>
  <si>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</si>
  <si>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</si>
  <si>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</si>
  <si>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</si>
  <si>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</si>
  <si>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</si>
  <si>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</si>
  <si>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</si>
  <si>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</si>
  <si>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</si>
  <si>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</si>
  <si>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</si>
  <si>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</si>
  <si>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</si>
  <si>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</si>
  <si>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</si>
  <si>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</si>
  <si>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</si>
  <si>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</si>
  <si>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</si>
  <si>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</si>
  <si>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</si>
  <si>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</si>
  <si>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</si>
  <si>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</si>
  <si>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</si>
  <si>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</si>
  <si>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</si>
  <si>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</si>
  <si>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</si>
  <si>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</si>
  <si>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</si>
  <si>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</si>
  <si>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</si>
  <si>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</si>
  <si>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</si>
  <si>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</si>
  <si>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</si>
  <si>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</si>
  <si>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</si>
  <si>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</si>
  <si>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</si>
  <si>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</si>
  <si>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</si>
  <si>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</si>
  <si>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</si>
  <si>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</si>
  <si>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</si>
  <si>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</si>
  <si>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</si>
  <si>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</si>
  <si>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</si>
  <si>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</si>
  <si>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</si>
  <si>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</si>
  <si>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</si>
  <si>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</si>
  <si>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</si>
  <si>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</si>
  <si>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</si>
  <si>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</si>
  <si>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</si>
  <si>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</si>
  <si>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</si>
  <si>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</si>
  <si>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</si>
  <si>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</si>
  <si>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</si>
  <si>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</si>
  <si>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</si>
  <si>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</si>
  <si>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</si>
  <si>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</si>
  <si>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</si>
  <si>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</si>
  <si>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</si>
  <si>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</si>
  <si>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</si>
  <si>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</si>
  <si>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</si>
  <si>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</si>
  <si>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</si>
  <si>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</si>
  <si>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</si>
  <si>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</si>
  <si>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</si>
  <si>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</si>
  <si>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</si>
  <si>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</si>
  <si>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</si>
  <si>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</si>
  <si>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</si>
  <si>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</si>
  <si>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</si>
  <si>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</si>
  <si>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</si>
  <si>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</si>
  <si>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</si>
  <si>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</si>
  <si>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</si>
  <si>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</si>
  <si>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</si>
  <si>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</si>
  <si>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</si>
  <si>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</si>
  <si>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</si>
  <si>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</si>
  <si>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</si>
  <si>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</si>
  <si>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</si>
  <si>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</si>
  <si>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</si>
  <si>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</si>
  <si>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</si>
  <si>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</si>
  <si>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</si>
  <si>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</si>
  <si>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</si>
  <si>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</si>
  <si>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</si>
  <si>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</si>
  <si>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</si>
  <si>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</si>
  <si>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</si>
  <si>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</si>
  <si>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</si>
  <si>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</si>
  <si>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</si>
  <si>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</si>
  <si>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</si>
  <si>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</si>
  <si>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</si>
  <si>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</si>
  <si>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</si>
  <si>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</si>
  <si>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</si>
  <si>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</si>
  <si>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</si>
  <si>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</si>
  <si>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</si>
  <si>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</si>
  <si>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</si>
  <si>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</si>
  <si>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</si>
  <si>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</si>
  <si>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</si>
  <si>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</si>
  <si>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</si>
  <si>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</si>
  <si>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</si>
  <si>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</si>
  <si>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</si>
  <si>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</si>
  <si>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</si>
  <si>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</si>
  <si>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</si>
  <si>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</si>
  <si>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</si>
  <si>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</si>
  <si>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</si>
  <si>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</si>
  <si>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</si>
  <si>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</si>
  <si>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</si>
  <si>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</si>
  <si>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</si>
  <si>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</si>
  <si>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</si>
  <si>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</si>
  <si>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</si>
  <si>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</si>
  <si>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</si>
  <si>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</si>
  <si>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</si>
  <si>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</si>
  <si>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</si>
  <si>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</si>
  <si>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</si>
  <si>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</si>
  <si>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</si>
  <si>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</si>
  <si>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</si>
  <si>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</si>
  <si>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</si>
  <si>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</si>
  <si>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</si>
  <si>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</si>
  <si>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</si>
  <si>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</si>
  <si>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</si>
  <si>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</si>
  <si>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</si>
  <si>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</si>
  <si>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</si>
  <si>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</si>
  <si>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</si>
  <si>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</si>
  <si>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</si>
  <si>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</si>
  <si>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</si>
  <si>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</si>
  <si>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</si>
  <si>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</si>
  <si>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</si>
  <si>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</si>
  <si>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</si>
  <si>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</si>
  <si>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</si>
  <si>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</si>
  <si>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</si>
  <si>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</si>
  <si>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</si>
  <si>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</si>
  <si>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</si>
  <si>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</si>
  <si>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</si>
  <si>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</si>
  <si>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</si>
  <si>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</si>
  <si>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</si>
  <si>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</si>
  <si>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</si>
  <si>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</si>
  <si>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</si>
  <si>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</si>
  <si>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</si>
  <si>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</si>
  <si>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</si>
  <si>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</si>
  <si>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</si>
  <si>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</si>
  <si>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</si>
  <si>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</si>
  <si>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</si>
  <si>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</si>
  <si>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</si>
  <si>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</si>
  <si>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</si>
  <si>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</si>
  <si>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</si>
  <si>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</si>
  <si>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</si>
  <si>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</si>
  <si>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</si>
  <si>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</si>
  <si>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</si>
  <si>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</si>
  <si>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</si>
  <si>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</si>
  <si>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</si>
  <si>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</si>
  <si>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</si>
  <si>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</si>
  <si>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</si>
  <si>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</si>
  <si>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</si>
  <si>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</si>
  <si>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</si>
  <si>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</si>
  <si>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</si>
  <si>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</si>
  <si>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</si>
  <si>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</si>
  <si>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</si>
  <si>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</si>
  <si>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</si>
  <si>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</si>
  <si>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</si>
  <si>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</si>
  <si>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</si>
  <si>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</si>
  <si>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</si>
  <si>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</si>
  <si>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</si>
  <si>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</si>
  <si>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</si>
  <si>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</si>
  <si>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</si>
  <si>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</si>
  <si>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</si>
  <si>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</si>
  <si>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</si>
  <si>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</si>
  <si>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</si>
  <si>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</si>
  <si>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</si>
  <si>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</si>
  <si>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</si>
  <si>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</si>
  <si>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</si>
  <si>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</si>
  <si>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</si>
  <si>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</si>
  <si>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</si>
  <si>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</si>
  <si>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</si>
  <si>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</si>
  <si>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</si>
  <si>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</si>
  <si>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</si>
  <si>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</si>
  <si>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</si>
  <si>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</si>
  <si>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</si>
  <si>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</si>
  <si>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</si>
  <si>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</si>
  <si>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</si>
  <si>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</si>
  <si>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</si>
  <si>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</si>
  <si>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</si>
  <si>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</si>
  <si>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</si>
  <si>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</si>
  <si>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</si>
  <si>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</si>
  <si>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</si>
  <si>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</si>
  <si>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</si>
  <si>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</si>
  <si>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</si>
  <si>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</si>
  <si>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</si>
  <si>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</si>
  <si>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</si>
  <si>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</si>
  <si>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</si>
  <si>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</si>
  <si>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</si>
  <si>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</si>
  <si>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</si>
  <si>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</si>
  <si>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</si>
  <si>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</si>
  <si>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</si>
  <si>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</si>
  <si>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</si>
  <si>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</si>
  <si>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</si>
  <si>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</si>
  <si>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</si>
  <si>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</si>
  <si>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</si>
  <si>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</si>
  <si>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</si>
  <si>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</si>
  <si>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</si>
  <si>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</si>
  <si>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</si>
  <si>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</si>
  <si>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</si>
  <si>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</si>
  <si>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</si>
  <si>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</si>
  <si>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</si>
  <si>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</si>
  <si>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</si>
  <si>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</si>
  <si>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</si>
  <si>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</si>
  <si>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</si>
  <si>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</si>
  <si>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</si>
  <si>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</si>
  <si>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</si>
  <si>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</si>
  <si>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</si>
  <si>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</si>
  <si>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</si>
  <si>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</si>
  <si>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</si>
  <si>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</si>
  <si>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</si>
  <si>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</si>
  <si>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</si>
  <si>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</si>
  <si>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</si>
  <si>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</si>
  <si>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</si>
  <si>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</si>
  <si>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</si>
  <si>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</si>
  <si>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</si>
  <si>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</si>
  <si>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</si>
  <si>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</si>
  <si>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</si>
  <si>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</si>
  <si>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</si>
  <si>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</si>
  <si>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</si>
  <si>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</si>
  <si>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</si>
  <si>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</si>
  <si>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</si>
  <si>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</si>
  <si>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</si>
  <si>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</si>
  <si>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</si>
  <si>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</si>
  <si>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</si>
  <si>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</si>
  <si>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</si>
  <si>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</si>
  <si>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</si>
  <si>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</si>
  <si>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</si>
  <si>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</si>
  <si>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</si>
  <si>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</si>
  <si>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</si>
  <si>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</si>
  <si>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</si>
  <si>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</si>
  <si>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</si>
  <si>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</si>
  <si>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</si>
  <si>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</si>
  <si>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</si>
  <si>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</si>
  <si>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</si>
  <si>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</si>
  <si>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</si>
  <si>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</si>
  <si>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</si>
  <si>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</si>
  <si>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</si>
  <si>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</si>
  <si>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</si>
  <si>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</si>
  <si>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</si>
  <si>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</si>
  <si>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</si>
  <si>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</si>
  <si>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</si>
  <si>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</si>
  <si>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</si>
  <si>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</si>
  <si>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</si>
  <si>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</si>
  <si>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</si>
  <si>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</si>
  <si>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</si>
  <si>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</si>
  <si>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</si>
  <si>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</si>
  <si>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</si>
  <si>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</si>
  <si>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</si>
  <si>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</si>
  <si>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</si>
  <si>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</si>
  <si>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</si>
  <si>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</si>
  <si>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</si>
  <si>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</si>
  <si>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</si>
  <si>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</si>
  <si>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</si>
  <si>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</si>
  <si>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</si>
  <si>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</si>
  <si>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</si>
  <si>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</si>
  <si>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</si>
  <si>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</si>
  <si>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</si>
  <si>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</si>
  <si>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</si>
  <si>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</si>
  <si>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</si>
  <si>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</si>
  <si>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</si>
  <si>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</si>
  <si>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</si>
  <si>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</si>
  <si>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</si>
  <si>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</si>
  <si>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</si>
  <si>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</si>
  <si>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</si>
  <si>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</si>
  <si>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</si>
  <si>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</si>
  <si>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</si>
  <si>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</si>
  <si>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</si>
  <si>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</si>
  <si>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</si>
  <si>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</si>
  <si>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</si>
  <si>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</si>
  <si>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</si>
  <si>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</si>
  <si>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</si>
  <si>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</si>
  <si>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</si>
  <si>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</si>
  <si>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</si>
  <si>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</si>
  <si>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</si>
  <si>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</si>
  <si>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</si>
  <si>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</si>
  <si>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</si>
  <si>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</si>
  <si>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</si>
  <si>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</si>
  <si>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</si>
  <si>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</si>
  <si>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</si>
  <si>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</si>
  <si>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</si>
  <si>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</si>
  <si>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</si>
  <si>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</si>
  <si>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</si>
  <si>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</si>
  <si>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</si>
  <si>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</si>
  <si>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</si>
  <si>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</si>
  <si>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</si>
  <si>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</si>
  <si>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</si>
  <si>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</si>
  <si>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</si>
  <si>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</si>
  <si>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</si>
  <si>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</si>
  <si>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</si>
  <si>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</si>
  <si>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</si>
  <si>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</si>
  <si>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</si>
  <si>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</si>
  <si>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</si>
  <si>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</si>
  <si>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</si>
  <si>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</si>
  <si>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</si>
  <si>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</si>
  <si>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</si>
  <si>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</si>
  <si>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</si>
  <si>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</si>
  <si>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</si>
  <si>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</si>
  <si>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</si>
  <si>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</si>
  <si>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</si>
  <si>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</si>
  <si>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</si>
  <si>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</si>
  <si>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</si>
  <si>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</si>
  <si>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</si>
  <si>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</si>
  <si>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</si>
  <si>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</si>
  <si>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</si>
  <si>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</si>
  <si>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</si>
  <si>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</si>
  <si>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</si>
  <si>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</si>
  <si>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</si>
  <si>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</si>
  <si>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</si>
  <si>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</si>
  <si>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</si>
  <si>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</si>
  <si>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</si>
  <si>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</si>
  <si>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</si>
  <si>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</si>
  <si>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</si>
  <si>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</si>
  <si>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</si>
  <si>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</si>
  <si>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</si>
  <si>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</si>
  <si>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</si>
  <si>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</si>
  <si>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</si>
  <si>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</si>
  <si>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</si>
  <si>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</si>
  <si>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</si>
  <si>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</si>
  <si>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</si>
  <si>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</si>
  <si>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</si>
  <si>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</si>
  <si>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</si>
  <si>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</si>
  <si>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</si>
  <si>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</si>
  <si>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</si>
  <si>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</si>
  <si>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</si>
  <si>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</si>
  <si>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</si>
  <si>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</si>
  <si>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</si>
  <si>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</si>
  <si>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</si>
  <si>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</si>
  <si>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</si>
  <si>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</si>
  <si>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</si>
  <si>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</si>
  <si>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</si>
  <si>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</si>
  <si>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</si>
  <si>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</si>
  <si>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</si>
  <si>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</si>
  <si>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</si>
  <si>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</si>
  <si>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</si>
  <si>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</si>
  <si>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</si>
  <si>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</si>
  <si>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</si>
  <si>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</si>
  <si>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</si>
  <si>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</si>
  <si>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</si>
  <si>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</si>
  <si>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</si>
  <si>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</si>
  <si>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</si>
  <si>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</si>
  <si>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</si>
  <si>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</si>
  <si>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</si>
  <si>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</si>
  <si>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</si>
  <si>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</si>
  <si>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</si>
  <si>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</si>
  <si>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</si>
  <si>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</si>
  <si>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</si>
  <si>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</si>
  <si>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</si>
  <si>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</si>
  <si>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</si>
  <si>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</si>
  <si>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</si>
  <si>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</si>
  <si>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</si>
  <si>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</si>
  <si>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</si>
  <si>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</si>
  <si>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</si>
  <si>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</si>
  <si>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</si>
  <si>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</si>
  <si>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</si>
  <si>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</si>
  <si>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</si>
  <si>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</si>
  <si>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</si>
  <si>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</si>
  <si>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</si>
  <si>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</si>
  <si>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</si>
  <si>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</si>
  <si>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</si>
  <si>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</si>
  <si>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</si>
  <si>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</si>
  <si>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</si>
  <si>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</si>
  <si>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</si>
  <si>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</si>
  <si>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</si>
  <si>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</si>
  <si>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</si>
  <si>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</si>
  <si>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</si>
  <si>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</si>
  <si>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</si>
  <si>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</si>
  <si>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</si>
  <si>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</si>
  <si>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</si>
  <si>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</si>
  <si>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</si>
  <si>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</si>
  <si>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</si>
  <si>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</si>
  <si>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</si>
  <si>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</si>
  <si>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</si>
  <si>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</si>
  <si>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</si>
  <si>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</si>
  <si>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</si>
  <si>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</si>
  <si>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</si>
  <si>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</si>
  <si>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</si>
  <si>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</si>
  <si>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</si>
  <si>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</si>
  <si>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</si>
  <si>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</si>
  <si>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</si>
  <si>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</si>
  <si>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</si>
  <si>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</si>
  <si>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</si>
  <si>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</si>
  <si>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</si>
  <si>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</si>
  <si>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</si>
  <si>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</si>
  <si>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</si>
  <si>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</si>
  <si>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</si>
  <si>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</si>
  <si>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</si>
  <si>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</si>
  <si>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</si>
  <si>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</si>
  <si>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</si>
  <si>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</si>
  <si>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</si>
  <si>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</si>
  <si>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</si>
  <si>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</si>
  <si>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</si>
  <si>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</si>
  <si>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</si>
  <si>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</si>
  <si>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</si>
  <si>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</si>
  <si>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</si>
  <si>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</si>
  <si>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</si>
  <si>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</si>
  <si>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</si>
  <si>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</si>
  <si>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</si>
  <si>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</si>
  <si>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</si>
  <si>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</si>
  <si>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</si>
  <si>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</si>
  <si>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</si>
  <si>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</si>
  <si>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</si>
  <si>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</si>
  <si>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</si>
  <si>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</si>
  <si>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</si>
  <si>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</si>
  <si>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</si>
  <si>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</si>
  <si>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</si>
  <si>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</si>
  <si>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</si>
  <si>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</si>
  <si>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</si>
  <si>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</si>
  <si>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</si>
  <si>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</si>
  <si>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</si>
  <si>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</si>
  <si>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</si>
  <si>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</si>
  <si>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</si>
  <si>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</si>
  <si>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</si>
  <si>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</si>
  <si>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</si>
  <si>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</si>
  <si>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</si>
  <si>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</si>
  <si>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</si>
  <si>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</si>
  <si>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</si>
  <si>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</si>
  <si>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</si>
  <si>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</si>
  <si>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</si>
  <si>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</si>
  <si>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</si>
  <si>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</si>
  <si>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</si>
  <si>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</si>
  <si>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</si>
  <si>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</si>
  <si>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</si>
  <si>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</si>
  <si>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</si>
  <si>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</si>
  <si>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</si>
  <si>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</si>
  <si>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</si>
  <si>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</si>
  <si>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</si>
  <si>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</si>
  <si>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</si>
  <si>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</si>
  <si>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</si>
  <si>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</si>
  <si>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</si>
  <si>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</si>
  <si>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</si>
  <si>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</si>
  <si>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</si>
  <si>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</si>
  <si>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</si>
  <si>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</si>
  <si>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</si>
  <si>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</si>
  <si>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</si>
  <si>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</si>
  <si>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</si>
  <si>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</si>
  <si>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</si>
  <si>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</si>
  <si>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</si>
  <si>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</si>
  <si>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</si>
  <si>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</si>
  <si>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</si>
  <si>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</si>
  <si>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</si>
  <si>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</si>
  <si>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</si>
  <si>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</si>
  <si>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</si>
  <si>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</si>
  <si>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</si>
  <si>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</si>
  <si>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</si>
  <si>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</si>
  <si>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</si>
  <si>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</si>
  <si>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</si>
  <si>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</si>
  <si>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</si>
  <si>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</si>
  <si>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</si>
  <si>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</si>
  <si>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</si>
  <si>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</si>
  <si>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</si>
  <si>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</si>
  <si>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</si>
  <si>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</si>
  <si>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</si>
  <si>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</si>
  <si>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</si>
  <si>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</si>
  <si>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</si>
  <si>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</si>
  <si>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</si>
  <si>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</si>
  <si>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</si>
  <si>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</si>
  <si>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</si>
  <si>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</si>
  <si>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</si>
  <si>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</si>
  <si>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</si>
  <si>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</si>
  <si>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</si>
  <si>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</si>
  <si>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</si>
  <si>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</si>
  <si>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</si>
  <si>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</si>
  <si>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</si>
  <si>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</si>
  <si>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</si>
  <si>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</si>
  <si>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</si>
  <si>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</si>
  <si>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</si>
  <si>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</si>
  <si>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</si>
  <si>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</si>
  <si>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</si>
  <si>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</si>
  <si>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</si>
  <si>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</si>
  <si>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</si>
  <si>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</si>
  <si>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</si>
  <si>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</si>
  <si>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</si>
  <si>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</si>
  <si>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</si>
  <si>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</si>
  <si>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</si>
  <si>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</si>
  <si>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</si>
  <si>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</si>
  <si>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</si>
  <si>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</si>
  <si>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</si>
  <si>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</si>
  <si>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</si>
  <si>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</si>
  <si>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</si>
  <si>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</si>
  <si>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</si>
  <si>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</si>
  <si>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</si>
  <si>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</si>
  <si>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</si>
  <si>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</si>
  <si>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</si>
  <si>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</si>
  <si>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</si>
  <si>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</si>
  <si>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</si>
  <si>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</si>
  <si>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</si>
  <si>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</si>
  <si>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</si>
  <si>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</si>
  <si>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</si>
  <si>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</si>
  <si>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</si>
  <si>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</si>
  <si>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</si>
  <si>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</si>
  <si>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</si>
  <si>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</si>
  <si>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</si>
  <si>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</si>
  <si>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</si>
  <si>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</si>
  <si>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</si>
  <si>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</si>
  <si>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</si>
  <si>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</si>
  <si>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</si>
  <si>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</si>
  <si>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</si>
  <si>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</si>
  <si>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</si>
  <si>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</si>
  <si>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</si>
  <si>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</si>
  <si>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</si>
  <si>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</si>
  <si>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</si>
  <si>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</si>
  <si>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</si>
  <si>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</si>
  <si>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</si>
  <si>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</si>
  <si>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</si>
  <si>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</si>
  <si>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</si>
  <si>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</si>
  <si>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</si>
  <si>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</si>
  <si>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</si>
  <si>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</si>
  <si>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</si>
  <si>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</si>
  <si>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</si>
  <si>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</si>
  <si>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</si>
  <si>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</si>
  <si>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</si>
  <si>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</si>
  <si>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</si>
  <si>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</si>
  <si>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</si>
  <si>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</si>
  <si>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</si>
  <si>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</si>
  <si>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</si>
  <si>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</si>
  <si>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</si>
  <si>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</si>
  <si>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</si>
  <si>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</si>
  <si>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</si>
  <si>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</si>
  <si>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</si>
  <si>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</si>
  <si>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</si>
  <si>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</si>
  <si>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</si>
  <si>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</si>
  <si>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</si>
  <si>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</si>
  <si>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</si>
  <si>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</si>
  <si>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</si>
  <si>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</si>
  <si>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</si>
  <si>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</si>
  <si>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</si>
  <si>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</si>
  <si>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</si>
  <si>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</si>
  <si>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</si>
  <si>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</si>
  <si>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</si>
  <si>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</si>
  <si>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</si>
  <si>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</si>
  <si>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</si>
  <si>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</si>
  <si>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</si>
  <si>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</si>
  <si>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</si>
  <si>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</si>
  <si>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</si>
  <si>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</si>
  <si>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</si>
  <si>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</si>
  <si>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</si>
  <si>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</si>
  <si>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</si>
  <si>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</si>
  <si>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</si>
  <si>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</si>
  <si>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</si>
  <si>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</si>
  <si>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</si>
  <si>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</si>
  <si>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</si>
  <si>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</si>
  <si>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</si>
  <si>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</si>
  <si>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</si>
  <si>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</si>
  <si>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</si>
  <si>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</si>
  <si>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</si>
  <si>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</si>
  <si>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</si>
  <si>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</si>
  <si>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</si>
  <si>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</si>
  <si>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</si>
  <si>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</si>
  <si>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</si>
  <si>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</si>
  <si>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</si>
  <si>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</si>
  <si>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</si>
  <si>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</si>
  <si>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</si>
  <si>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</si>
  <si>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</si>
  <si>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</si>
  <si>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</si>
  <si>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</si>
  <si>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</si>
  <si>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</si>
  <si>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</si>
  <si>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</si>
  <si>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</si>
  <si>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</si>
  <si>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</si>
  <si>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</si>
  <si>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</si>
  <si>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</si>
  <si>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</si>
  <si>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</si>
  <si>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</si>
  <si>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</si>
  <si>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</si>
  <si>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</si>
  <si>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</si>
  <si>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</si>
  <si>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</si>
  <si>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</si>
  <si>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</si>
  <si>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</si>
  <si>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</si>
  <si>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</si>
  <si>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</si>
  <si>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</si>
  <si>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</si>
  <si>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</si>
  <si>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</si>
  <si>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</si>
  <si>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</si>
  <si>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</si>
  <si>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</si>
  <si>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</si>
  <si>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</si>
  <si>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</si>
  <si>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</si>
  <si>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</si>
  <si>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</si>
  <si>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</si>
  <si>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</si>
  <si>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</si>
  <si>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</si>
  <si>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</si>
  <si>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</si>
  <si>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</si>
  <si>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</si>
  <si>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</si>
  <si>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</si>
  <si>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</si>
  <si>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</si>
  <si>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</si>
  <si>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</si>
  <si>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</si>
  <si>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</si>
  <si>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</si>
  <si>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</si>
  <si>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</si>
  <si>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</si>
  <si>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</si>
  <si>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</si>
  <si>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</si>
  <si>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</si>
  <si>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</si>
  <si>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</si>
  <si>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</si>
  <si>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</si>
  <si>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</si>
  <si>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</si>
  <si>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</si>
  <si>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</si>
  <si>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</si>
  <si>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</si>
  <si>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</si>
  <si>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</si>
  <si>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</si>
  <si>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</si>
  <si>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</si>
  <si>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</si>
  <si>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</si>
  <si>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</si>
  <si>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</si>
  <si>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</si>
  <si>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</si>
  <si>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</si>
  <si>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</si>
  <si>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</si>
  <si>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</si>
  <si>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</si>
  <si>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</si>
  <si>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</si>
  <si>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</si>
  <si>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</si>
  <si>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</si>
  <si>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</si>
  <si>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</si>
  <si>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</si>
  <si>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</si>
  <si>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</si>
  <si>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</si>
  <si>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</si>
  <si>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</si>
  <si>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</si>
  <si>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</si>
  <si>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</si>
  <si>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</si>
  <si>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</si>
  <si>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</si>
  <si>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</si>
  <si>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</si>
  <si>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</si>
  <si>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</si>
  <si>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</si>
  <si>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</si>
  <si>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</si>
  <si>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</si>
  <si>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</si>
  <si>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</si>
  <si>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</si>
  <si>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</si>
  <si>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</si>
  <si>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</si>
  <si>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</si>
  <si>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</si>
  <si>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</si>
  <si>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</si>
  <si>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</si>
  <si>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</si>
  <si>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</si>
  <si>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</si>
  <si>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</si>
  <si>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</si>
  <si>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</si>
  <si>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</si>
  <si>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</si>
  <si>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</si>
  <si>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</si>
  <si>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</si>
  <si>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</si>
  <si>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</si>
  <si>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</si>
  <si>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</si>
  <si>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</si>
  <si>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</si>
  <si>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</si>
  <si>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</si>
  <si>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</si>
  <si>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</si>
  <si>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</si>
  <si>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</si>
  <si>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</si>
  <si>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</si>
  <si>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</si>
  <si>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</si>
  <si>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</si>
  <si>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</si>
  <si>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</si>
  <si>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</si>
  <si>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</si>
  <si>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</si>
  <si>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</si>
  <si>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</si>
  <si>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</si>
  <si>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</si>
  <si>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</si>
  <si>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</si>
  <si>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</si>
  <si>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</si>
  <si>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</si>
  <si>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</si>
  <si>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</si>
  <si>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</si>
  <si>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</si>
  <si>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</si>
  <si>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</si>
  <si>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</si>
  <si>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</si>
  <si>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</si>
  <si>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</si>
  <si>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</si>
  <si>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</si>
  <si>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</si>
  <si>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</si>
  <si>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</si>
  <si>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</si>
  <si>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</si>
  <si>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</si>
  <si>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</si>
  <si>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</si>
  <si>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</si>
  <si>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</si>
  <si>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</si>
  <si>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</si>
  <si>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</si>
  <si>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</si>
  <si>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</si>
  <si>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</si>
  <si>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</si>
  <si>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</si>
  <si>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</si>
  <si>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</si>
  <si>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</si>
  <si>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</si>
  <si>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</si>
  <si>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</si>
  <si>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</si>
  <si>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</si>
  <si>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</si>
  <si>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</si>
  <si>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</si>
  <si>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</si>
  <si>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</si>
  <si>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</si>
  <si>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</si>
  <si>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</si>
  <si>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</si>
  <si>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</si>
  <si>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</si>
  <si>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</si>
  <si>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</si>
  <si>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</si>
  <si>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</si>
  <si>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</si>
  <si>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</si>
  <si>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</si>
  <si>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</si>
  <si>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</si>
  <si>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</si>
  <si>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</si>
  <si>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</si>
  <si>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</si>
  <si>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</si>
  <si>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</si>
  <si>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</si>
  <si>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</si>
  <si>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</si>
  <si>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</si>
  <si>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</si>
  <si>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</si>
  <si>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</si>
  <si>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</si>
  <si>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</si>
  <si>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</si>
  <si>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</si>
  <si>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</si>
  <si>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</si>
  <si>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</si>
  <si>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</si>
  <si>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</si>
  <si>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</si>
  <si>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</si>
  <si>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</si>
  <si>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</si>
  <si>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</si>
  <si>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</si>
  <si>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</si>
  <si>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</si>
  <si>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</si>
  <si>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</si>
  <si>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</si>
  <si>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</si>
  <si>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</si>
  <si>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</si>
  <si>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</si>
  <si>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</si>
  <si>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</si>
  <si>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</si>
  <si>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</si>
  <si>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</si>
  <si>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</si>
  <si>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</si>
  <si>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</si>
  <si>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</si>
  <si>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</si>
  <si>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</si>
  <si>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</si>
  <si>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</si>
  <si>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</si>
  <si>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</si>
  <si>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</si>
  <si>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</si>
  <si>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</si>
  <si>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</si>
  <si>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</si>
  <si>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</si>
  <si>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</si>
  <si>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</si>
  <si>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</si>
  <si>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</si>
  <si>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</si>
  <si>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</si>
  <si>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</si>
  <si>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</si>
  <si>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</si>
  <si>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</si>
  <si>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</si>
  <si>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</si>
  <si>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</si>
  <si>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</si>
  <si>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</si>
  <si>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</si>
  <si>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</si>
  <si>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</si>
  <si>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</si>
  <si>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</si>
  <si>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</si>
  <si>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</si>
  <si>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</si>
  <si>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</si>
  <si>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</si>
  <si>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</si>
  <si>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</si>
  <si>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</si>
  <si>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</si>
  <si>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</si>
  <si>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</si>
  <si>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</si>
  <si>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</si>
  <si>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</si>
  <si>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</si>
  <si>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</si>
  <si>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</si>
  <si>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</si>
  <si>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</si>
  <si>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</si>
  <si>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</si>
  <si>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</si>
  <si>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</si>
  <si>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</si>
  <si>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</si>
  <si>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</si>
  <si>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</si>
  <si>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</si>
  <si>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</si>
  <si>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</si>
  <si>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</si>
  <si>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</si>
  <si>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</si>
  <si>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</si>
  <si>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</si>
  <si>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</si>
  <si>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</si>
  <si>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</si>
  <si>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</si>
  <si>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</si>
  <si>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</si>
  <si>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</si>
  <si>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</si>
  <si>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</si>
  <si>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</si>
  <si>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</si>
  <si>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</si>
  <si>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</si>
  <si>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</si>
  <si>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</si>
  <si>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</si>
  <si>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</si>
  <si>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</si>
  <si>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</si>
  <si>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</si>
  <si>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</si>
  <si>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</si>
  <si>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</si>
  <si>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</si>
  <si>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</si>
  <si>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</si>
  <si>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</si>
  <si>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</si>
  <si>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</si>
  <si>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</si>
  <si>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</si>
  <si>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</si>
  <si>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</si>
  <si>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</si>
  <si>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</si>
  <si>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</si>
  <si>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</si>
  <si>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</si>
  <si>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</si>
  <si>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</si>
  <si>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</si>
  <si>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</si>
  <si>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</si>
  <si>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</si>
  <si>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</si>
  <si>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</si>
  <si>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</si>
  <si>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</si>
  <si>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</si>
  <si>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</si>
  <si>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</si>
  <si>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</si>
  <si>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</si>
  <si>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</si>
  <si>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</si>
  <si>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</si>
  <si>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</si>
  <si>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</si>
  <si>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</si>
  <si>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</si>
  <si>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</si>
  <si>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</si>
  <si>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</si>
  <si>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</si>
  <si>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</si>
  <si>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</si>
  <si>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</si>
  <si>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</si>
  <si>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</si>
  <si>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</si>
  <si>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</si>
  <si>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</si>
  <si>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</si>
  <si>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</si>
  <si>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</si>
  <si>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</si>
  <si>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</si>
  <si>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</si>
  <si>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</si>
  <si>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</si>
  <si>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</si>
  <si>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</si>
  <si>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</si>
  <si>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</si>
  <si>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</si>
  <si>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</si>
  <si>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</si>
  <si>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</si>
  <si>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</si>
  <si>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</si>
  <si>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</si>
  <si>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</si>
  <si>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</si>
  <si>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</si>
  <si>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</si>
  <si>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</si>
  <si>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</si>
  <si>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</si>
  <si>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</si>
  <si>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</si>
  <si>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</si>
  <si>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</si>
  <si>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</si>
  <si>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</si>
  <si>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</si>
  <si>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</si>
  <si>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</si>
  <si>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</si>
  <si>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</si>
  <si>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</si>
  <si>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</si>
  <si>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</si>
  <si>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</si>
  <si>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</si>
  <si>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</si>
  <si>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</si>
  <si>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</si>
  <si>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</si>
  <si>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</si>
  <si>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</si>
  <si>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</si>
  <si>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</si>
  <si>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</si>
  <si>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</si>
  <si>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</si>
  <si>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</si>
  <si>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</si>
  <si>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</si>
  <si>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</si>
  <si>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</si>
  <si>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</si>
  <si>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</si>
  <si>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</si>
  <si>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</si>
  <si>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</si>
  <si>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</si>
  <si>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</si>
  <si>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</si>
  <si>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</si>
  <si>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</si>
  <si>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</si>
  <si>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</si>
  <si>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</si>
  <si>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</si>
  <si>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</si>
  <si>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</si>
  <si>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</si>
  <si>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</si>
  <si>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</si>
  <si>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</si>
  <si>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</si>
  <si>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</si>
  <si>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</si>
  <si>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</si>
  <si>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</si>
  <si>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</si>
  <si>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</si>
  <si>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</si>
  <si>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</si>
  <si>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</si>
  <si>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</si>
  <si>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</si>
  <si>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</si>
  <si>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</si>
  <si>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</si>
  <si>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</si>
  <si>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</si>
  <si>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</si>
  <si>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</si>
  <si>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</si>
  <si>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</si>
  <si>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</si>
  <si>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</si>
  <si>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</si>
  <si>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</si>
  <si>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</si>
  <si>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</si>
  <si>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</si>
  <si>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</si>
  <si>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</si>
  <si>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</si>
  <si>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</si>
  <si>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</si>
  <si>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</si>
  <si>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</si>
  <si>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</si>
  <si>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</si>
  <si>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</si>
  <si>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</si>
  <si>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</si>
  <si>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</si>
  <si>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</si>
  <si>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</si>
  <si>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</si>
  <si>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</si>
  <si>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</si>
  <si>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</si>
  <si>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</si>
  <si>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</si>
  <si>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</si>
  <si>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</si>
  <si>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</si>
  <si>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</si>
  <si>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</si>
  <si>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</si>
  <si>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</si>
  <si>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</si>
  <si>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</si>
  <si>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</si>
  <si>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</si>
  <si>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</si>
  <si>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</si>
  <si>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</si>
  <si>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</si>
  <si>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</si>
  <si>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</si>
  <si>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</si>
  <si>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</si>
  <si>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</si>
  <si>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</si>
  <si>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</si>
  <si>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</si>
  <si>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</si>
  <si>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</si>
  <si>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</si>
  <si>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</si>
  <si>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</si>
  <si>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</si>
  <si>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</si>
  <si>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</si>
  <si>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</si>
  <si>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</si>
  <si>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</si>
  <si>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</si>
  <si>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</si>
  <si>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</si>
  <si>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</si>
  <si>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</si>
  <si>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</si>
  <si>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</si>
  <si>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</si>
  <si>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</si>
  <si>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</si>
  <si>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</si>
  <si>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</si>
  <si>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</si>
  <si>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</si>
  <si>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</si>
  <si>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</si>
  <si>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</si>
  <si>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</si>
  <si>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</si>
  <si>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</si>
  <si>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</si>
  <si>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</si>
  <si>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</si>
  <si>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</si>
  <si>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</si>
  <si>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</si>
  <si>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</si>
  <si>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</si>
  <si>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</si>
  <si>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</si>
  <si>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</si>
  <si>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</si>
  <si>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</si>
  <si>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</si>
  <si>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</si>
  <si>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</si>
  <si>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</si>
  <si>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</si>
  <si>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</si>
  <si>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</si>
  <si>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</si>
  <si>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</si>
  <si>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</si>
  <si>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</si>
  <si>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</si>
  <si>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</si>
  <si>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</si>
  <si>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</si>
  <si>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</si>
  <si>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</si>
  <si>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</si>
  <si>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</si>
  <si>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</si>
  <si>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</si>
  <si>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</si>
  <si>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</si>
  <si>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</si>
  <si>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</si>
  <si>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</si>
  <si>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</si>
  <si>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</si>
  <si>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</si>
  <si>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</si>
  <si>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</si>
  <si>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</si>
  <si>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</si>
  <si>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</si>
  <si>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</si>
  <si>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</si>
  <si>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</si>
  <si>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</si>
  <si>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</si>
  <si>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</si>
  <si>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</si>
  <si>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</si>
  <si>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</si>
  <si>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</si>
  <si>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</si>
  <si>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</si>
  <si>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</si>
  <si>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</si>
  <si>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</si>
  <si>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</si>
  <si>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</si>
  <si>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</si>
  <si>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</si>
  <si>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</si>
  <si>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</si>
  <si>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</si>
  <si>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</si>
  <si>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</si>
  <si>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</si>
  <si>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</si>
  <si>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</si>
  <si>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</si>
  <si>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</si>
  <si>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</si>
  <si>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</si>
  <si>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</si>
  <si>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</si>
  <si>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</si>
  <si>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</si>
  <si>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</si>
  <si>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</si>
  <si>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</si>
  <si>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</si>
  <si>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</si>
  <si>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</si>
  <si>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</si>
  <si>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</si>
  <si>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</si>
  <si>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</si>
  <si>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</si>
  <si>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</si>
  <si>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</si>
  <si>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</si>
  <si>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</si>
  <si>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</si>
  <si>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</si>
  <si>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</si>
  <si>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</si>
  <si>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</si>
  <si>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</si>
  <si>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</si>
  <si>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</si>
  <si>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</si>
  <si>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</si>
  <si>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</si>
  <si>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</si>
  <si>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</si>
  <si>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</si>
  <si>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</si>
  <si>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</si>
  <si>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</si>
  <si>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</si>
  <si>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</si>
  <si>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</si>
  <si>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</si>
  <si>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</si>
  <si>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</si>
  <si>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</si>
  <si>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</si>
  <si>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</si>
  <si>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</si>
  <si>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</si>
  <si>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</si>
  <si>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</si>
  <si>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</si>
  <si>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</si>
  <si>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</si>
  <si>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</si>
  <si>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</si>
  <si>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</si>
  <si>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</si>
  <si>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</si>
  <si>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</si>
  <si>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</si>
  <si>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</si>
  <si>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</si>
  <si>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</si>
  <si>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</si>
  <si>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</si>
  <si>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</si>
  <si>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</si>
  <si>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</si>
  <si>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</si>
  <si>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</si>
  <si>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</si>
  <si>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</si>
  <si>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</si>
  <si>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</si>
  <si>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</si>
  <si>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</si>
  <si>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</si>
  <si>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</si>
  <si>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</si>
  <si>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</si>
  <si>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</si>
  <si>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</si>
  <si>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</si>
  <si>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</si>
  <si>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</si>
  <si>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</si>
  <si>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</si>
  <si>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</si>
  <si>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</si>
  <si>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</si>
  <si>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</si>
  <si>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</si>
  <si>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</si>
  <si>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</si>
  <si>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</si>
  <si>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</si>
  <si>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</si>
  <si>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</si>
  <si>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</si>
  <si>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</si>
  <si>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</si>
  <si>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</si>
  <si>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</si>
  <si>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</si>
  <si>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</si>
  <si>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</si>
  <si>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</si>
  <si>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</si>
  <si>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</si>
  <si>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</si>
  <si>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</si>
  <si>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</si>
  <si>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</si>
  <si>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</si>
  <si>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</si>
  <si>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</si>
  <si>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</si>
  <si>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</si>
  <si>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</si>
  <si>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</si>
  <si>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</si>
  <si>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</si>
  <si>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</si>
  <si>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</si>
  <si>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</si>
  <si>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</si>
  <si>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</si>
  <si>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</si>
  <si>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</si>
  <si>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</si>
  <si>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</si>
  <si>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</si>
  <si>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</si>
  <si>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</si>
  <si>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</si>
  <si>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</si>
  <si>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</si>
  <si>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</si>
  <si>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</si>
  <si>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</si>
  <si>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</si>
  <si>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</si>
  <si>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</si>
  <si>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</si>
  <si>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</si>
  <si>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</si>
  <si>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</si>
  <si>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</si>
  <si>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</si>
  <si>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</si>
  <si>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</si>
  <si>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</si>
  <si>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</si>
  <si>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</si>
  <si>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</si>
  <si>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</si>
  <si>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</si>
  <si>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</si>
  <si>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</si>
  <si>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</si>
  <si>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</si>
  <si>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</si>
  <si>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</si>
  <si>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</si>
  <si>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</si>
  <si>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</si>
  <si>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</si>
  <si>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</si>
  <si>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</si>
  <si>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</si>
  <si>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</si>
  <si>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</si>
  <si>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</si>
  <si>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</si>
  <si>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</si>
  <si>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</si>
  <si>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</si>
  <si>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</si>
  <si>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</si>
  <si>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</si>
  <si>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</si>
  <si>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</si>
  <si>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</si>
  <si>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</si>
  <si>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</si>
  <si>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</si>
  <si>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</si>
  <si>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</si>
  <si>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</si>
  <si>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</si>
  <si>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</si>
  <si>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</si>
  <si>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</si>
  <si>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</si>
  <si>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</si>
  <si>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</si>
  <si>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</si>
  <si>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</si>
  <si>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</si>
  <si>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</si>
  <si>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</si>
  <si>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</si>
  <si>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</si>
  <si>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</si>
  <si>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</si>
  <si>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</si>
  <si>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</si>
  <si>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</si>
  <si>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</si>
  <si>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</si>
  <si>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</si>
  <si>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</si>
  <si>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</si>
  <si>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</si>
  <si>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</si>
  <si>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</si>
  <si>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</si>
  <si>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</si>
  <si>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</si>
  <si>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</si>
  <si>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</si>
  <si>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</si>
  <si>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</si>
  <si>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</si>
  <si>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</si>
  <si>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</si>
  <si>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</si>
  <si>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</si>
  <si>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</si>
  <si>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</si>
  <si>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</si>
  <si>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</si>
  <si>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</si>
  <si>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</si>
  <si>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</si>
  <si>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</si>
  <si>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</si>
  <si>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</si>
  <si>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</si>
  <si>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</si>
  <si>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</si>
  <si>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</si>
  <si>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</si>
  <si>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</si>
  <si>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</si>
  <si>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</si>
  <si>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</si>
  <si>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</si>
  <si>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</si>
  <si>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</si>
  <si>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</si>
  <si>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</si>
  <si>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</si>
  <si>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</si>
  <si>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</si>
  <si>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</si>
  <si>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</si>
  <si>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</si>
  <si>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</si>
  <si>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</si>
  <si>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</si>
  <si>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</si>
  <si>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</si>
  <si>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</si>
  <si>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</si>
  <si>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</si>
  <si>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</si>
  <si>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</si>
  <si>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</si>
  <si>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</si>
  <si>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</si>
  <si>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</si>
  <si>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</si>
  <si>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</si>
  <si>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</si>
  <si>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</si>
  <si>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</si>
  <si>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</si>
  <si>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</si>
  <si>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</si>
  <si>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</si>
  <si>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</si>
  <si>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</si>
  <si>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</si>
  <si>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</si>
  <si>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</si>
  <si>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</si>
  <si>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</si>
  <si>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</si>
  <si>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</si>
  <si>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</si>
  <si>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</si>
  <si>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</si>
  <si>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</si>
  <si>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</si>
  <si>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</si>
  <si>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</si>
  <si>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</si>
  <si>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</si>
  <si>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</si>
  <si>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</si>
  <si>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</si>
  <si>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</si>
  <si>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</si>
  <si>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</si>
  <si>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</si>
  <si>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</si>
  <si>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</si>
  <si>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</si>
  <si>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</si>
  <si>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</si>
  <si>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</si>
  <si>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</si>
  <si>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</si>
  <si>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</si>
  <si>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</si>
  <si>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</si>
  <si>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</si>
  <si>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</si>
  <si>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</si>
  <si>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</si>
  <si>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</si>
  <si>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</si>
  <si>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</si>
  <si>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</si>
  <si>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</si>
  <si>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</si>
  <si>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</si>
  <si>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</si>
  <si>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</si>
  <si>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</si>
  <si>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</si>
  <si>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</si>
  <si>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</si>
  <si>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</si>
  <si>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</si>
  <si>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</si>
  <si>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</si>
  <si>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</si>
  <si>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</si>
  <si>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</si>
  <si>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</si>
  <si>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</si>
  <si>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</si>
  <si>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</si>
  <si>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</si>
  <si>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</si>
  <si>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</si>
  <si>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</si>
  <si>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</si>
  <si>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</si>
  <si>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</si>
  <si>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</si>
  <si>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</si>
  <si>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</si>
  <si>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</si>
  <si>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</si>
  <si>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</si>
  <si>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</si>
  <si>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</si>
  <si>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</si>
  <si>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</si>
  <si>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</si>
  <si>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</si>
  <si>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</si>
  <si>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</si>
  <si>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</si>
  <si>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</si>
  <si>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</si>
  <si>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</si>
  <si>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</si>
  <si>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</si>
  <si>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</si>
  <si>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</si>
  <si>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</si>
  <si>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</si>
  <si>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</si>
  <si>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</si>
  <si>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</si>
  <si>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</si>
  <si>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</si>
  <si>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</si>
  <si>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</si>
  <si>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</si>
  <si>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</si>
  <si>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</si>
  <si>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</si>
  <si>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</si>
  <si>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</si>
  <si>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</si>
  <si>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</si>
  <si>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</si>
  <si>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</si>
  <si>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</si>
  <si>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</si>
  <si>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</si>
  <si>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</si>
  <si>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</si>
  <si>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</si>
  <si>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</si>
  <si>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</si>
  <si>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</si>
  <si>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</si>
  <si>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</si>
  <si>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</si>
  <si>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</si>
  <si>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</si>
  <si>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</si>
  <si>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</si>
  <si>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</si>
  <si>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</si>
  <si>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</si>
  <si>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</si>
  <si>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</si>
  <si>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</si>
  <si>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</si>
  <si>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</si>
  <si>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</si>
  <si>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</si>
  <si>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</si>
  <si>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</si>
  <si>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</si>
  <si>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</si>
  <si>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</si>
  <si>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</si>
  <si>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</si>
  <si>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</si>
  <si>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</si>
  <si>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</si>
  <si>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</si>
  <si>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</si>
  <si>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</si>
  <si>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</si>
  <si>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</si>
  <si>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</si>
  <si>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</si>
  <si>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</si>
  <si>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</si>
  <si>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</si>
  <si>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</si>
  <si>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</si>
  <si>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</si>
  <si>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</si>
  <si>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</si>
  <si>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</si>
  <si>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</si>
  <si>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</si>
  <si>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</si>
  <si>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</si>
  <si>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</si>
  <si>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</si>
  <si>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</si>
  <si>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</si>
  <si>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</si>
  <si>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</si>
  <si>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</si>
  <si>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</si>
  <si>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</si>
  <si>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</si>
  <si>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</si>
  <si>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</si>
  <si>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</si>
  <si>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</si>
  <si>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</si>
  <si>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</si>
  <si>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</si>
  <si>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</si>
  <si>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</si>
  <si>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</si>
  <si>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</si>
  <si>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</si>
  <si>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</si>
  <si>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</si>
  <si>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</si>
  <si>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</si>
  <si>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</si>
  <si>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</si>
  <si>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</si>
  <si>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</si>
  <si>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</si>
  <si>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</si>
  <si>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</si>
  <si>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</si>
  <si>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</si>
  <si>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</si>
  <si>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</si>
  <si>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</si>
  <si>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</si>
  <si>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</si>
  <si>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</si>
  <si>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</si>
  <si>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</si>
  <si>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</si>
  <si>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</si>
  <si>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</si>
  <si>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</si>
  <si>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</si>
  <si>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</si>
  <si>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</si>
  <si>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</si>
  <si>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</si>
  <si>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</si>
  <si>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</si>
  <si>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</si>
  <si>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</si>
  <si>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</si>
  <si>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</si>
  <si>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</si>
  <si>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</si>
  <si>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</si>
  <si>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</si>
  <si>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</si>
  <si>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</si>
  <si>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</si>
  <si>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</si>
  <si>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</si>
  <si>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</si>
  <si>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</si>
  <si>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</si>
  <si>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</si>
  <si>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</si>
  <si>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</si>
  <si>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</si>
  <si>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</si>
  <si>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</si>
  <si>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</si>
  <si>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</si>
  <si>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</si>
  <si>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</si>
  <si>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</si>
  <si>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</si>
  <si>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</si>
  <si>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</si>
  <si>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</si>
  <si>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</si>
  <si>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</si>
  <si>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</si>
  <si>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</si>
  <si>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</si>
  <si>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</si>
  <si>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</si>
  <si>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</si>
  <si>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</si>
  <si>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</si>
  <si>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</si>
  <si>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</si>
  <si>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</si>
  <si>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</si>
  <si>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</si>
  <si>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</si>
  <si>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</si>
  <si>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</si>
  <si>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</si>
  <si>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</si>
  <si>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</si>
  <si>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</si>
  <si>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</si>
  <si>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</si>
  <si>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</si>
  <si>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</si>
  <si>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</si>
  <si>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</si>
  <si>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</si>
  <si>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</si>
  <si>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</si>
  <si>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</si>
  <si>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</si>
  <si>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</si>
  <si>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</si>
  <si>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</si>
  <si>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</si>
  <si>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</si>
  <si>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</si>
  <si>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</si>
  <si>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</si>
  <si>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</si>
  <si>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</si>
  <si>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</si>
  <si>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</si>
  <si>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</si>
  <si>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</si>
  <si>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</si>
  <si>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</si>
  <si>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</si>
  <si>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</si>
  <si>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</si>
  <si>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</si>
  <si>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</si>
  <si>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</si>
  <si>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</si>
  <si>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</si>
  <si>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</si>
  <si>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</si>
  <si>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</si>
  <si>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</si>
  <si>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</si>
  <si>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</si>
  <si>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</si>
  <si>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</si>
  <si>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</si>
  <si>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</si>
  <si>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</si>
  <si>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</si>
  <si>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</si>
  <si>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</si>
  <si>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</si>
  <si>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</si>
  <si>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</si>
  <si>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</si>
  <si>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</si>
  <si>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</si>
  <si>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</si>
  <si>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</si>
  <si>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</si>
  <si>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</si>
  <si>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</si>
  <si>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</si>
  <si>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</si>
  <si>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</si>
  <si>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</si>
  <si>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</si>
  <si>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</si>
  <si>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</si>
  <si>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</si>
  <si>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</si>
  <si>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</si>
  <si>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</si>
  <si>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</si>
  <si>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</si>
  <si>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</si>
  <si>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</si>
  <si>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</si>
  <si>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</si>
  <si>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</si>
  <si>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</si>
  <si>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</si>
  <si>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</si>
  <si>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</si>
  <si>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</si>
  <si>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</si>
  <si>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</si>
  <si>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</si>
  <si>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</si>
  <si>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</si>
  <si>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</si>
  <si>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</si>
  <si>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</si>
  <si>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</si>
  <si>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</si>
  <si>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</si>
  <si>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</si>
  <si>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</si>
  <si>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</si>
  <si>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</si>
  <si>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</si>
  <si>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</si>
  <si>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</si>
  <si>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</si>
  <si>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</si>
  <si>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</si>
  <si>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</si>
  <si>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</si>
  <si>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</si>
  <si>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</si>
  <si>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</si>
  <si>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</si>
  <si>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</si>
  <si>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</si>
  <si>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</si>
  <si>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</si>
  <si>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</si>
  <si>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</si>
  <si>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</si>
  <si>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</si>
  <si>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</si>
  <si>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</si>
  <si>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</si>
  <si>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</si>
  <si>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</si>
  <si>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</si>
  <si>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</si>
  <si>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</si>
  <si>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</si>
  <si>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</si>
  <si>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</si>
  <si>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</si>
  <si>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</si>
  <si>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</si>
  <si>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</si>
  <si>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</si>
  <si>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</si>
  <si>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</si>
  <si>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</si>
  <si>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</si>
  <si>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</si>
  <si>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</si>
  <si>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</si>
  <si>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</si>
  <si>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</si>
  <si>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</si>
  <si>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</si>
  <si>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</si>
  <si>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</si>
  <si>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</si>
  <si>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</si>
  <si>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</si>
  <si>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</si>
  <si>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</si>
  <si>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</si>
  <si>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</si>
  <si>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</si>
  <si>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</si>
  <si>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</si>
  <si>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</si>
  <si>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</si>
  <si>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</si>
  <si>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</si>
  <si>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</si>
  <si>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</si>
  <si>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</si>
  <si>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</si>
  <si>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</si>
  <si>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</si>
  <si>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</si>
  <si>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</si>
  <si>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</si>
  <si>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</si>
  <si>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</si>
  <si>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</si>
  <si>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</si>
  <si>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</si>
  <si>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</si>
  <si>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</si>
  <si>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</si>
  <si>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</si>
  <si>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</si>
  <si>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</si>
  <si>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</si>
  <si>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</si>
  <si>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</si>
  <si>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</si>
  <si>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</si>
  <si>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</si>
  <si>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</si>
  <si>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</si>
  <si>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</si>
  <si>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</si>
  <si>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</si>
  <si>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</si>
  <si>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</si>
  <si>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</si>
  <si>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</si>
  <si>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</si>
  <si>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</si>
  <si>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</si>
  <si>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</si>
  <si>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</si>
  <si>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</si>
  <si>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</si>
  <si>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</si>
  <si>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</si>
  <si>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</si>
  <si>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</si>
  <si>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</si>
  <si>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</si>
  <si>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</si>
  <si>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</si>
  <si>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</si>
  <si>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</si>
  <si>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</si>
  <si>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</si>
  <si>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</si>
  <si>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</si>
  <si>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</si>
  <si>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</si>
  <si>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</si>
  <si>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</si>
  <si>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</si>
  <si>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</si>
  <si>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</si>
  <si>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</si>
  <si>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</si>
  <si>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</si>
  <si>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</si>
  <si>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</si>
  <si>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</si>
  <si>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</si>
  <si>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</si>
  <si>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</si>
  <si>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</si>
  <si>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</si>
  <si>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</si>
  <si>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</si>
  <si>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</si>
  <si>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</si>
  <si>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</si>
  <si>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</si>
  <si>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</si>
  <si>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</si>
  <si>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</si>
  <si>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</si>
  <si>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</si>
  <si>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</si>
  <si>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</si>
  <si>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</si>
  <si>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</si>
  <si>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</si>
  <si>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</si>
  <si>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</si>
  <si>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</si>
  <si>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</si>
  <si>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</si>
  <si>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</si>
  <si>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</si>
  <si>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</si>
  <si>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</si>
  <si>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</si>
  <si>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</si>
  <si>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</si>
  <si>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</si>
  <si>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</si>
  <si>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</si>
  <si>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</si>
  <si>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</si>
  <si>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</si>
  <si>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</si>
  <si>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</si>
  <si>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</si>
  <si>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</si>
  <si>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</si>
  <si>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</si>
  <si>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</si>
  <si>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</si>
  <si>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</si>
  <si>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</si>
  <si>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</si>
  <si>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</si>
  <si>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</si>
  <si>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</si>
  <si>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</si>
  <si>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</si>
  <si>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</si>
  <si>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</si>
  <si>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</si>
  <si>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</si>
  <si>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</si>
  <si>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</si>
  <si>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</si>
  <si>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</si>
  <si>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</si>
  <si>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</si>
  <si>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</si>
  <si>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</si>
  <si>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</si>
  <si>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</si>
  <si>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</si>
  <si>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</si>
  <si>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</si>
  <si>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</si>
  <si>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</si>
  <si>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</si>
  <si>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</si>
  <si>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</si>
  <si>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</si>
  <si>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</si>
  <si>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</si>
  <si>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</si>
  <si>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</si>
  <si>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</si>
  <si>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</si>
  <si>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</si>
  <si>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</si>
  <si>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</si>
  <si>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</si>
  <si>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</si>
  <si>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</si>
  <si>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</si>
  <si>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</si>
  <si>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</si>
  <si>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</si>
  <si>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</si>
  <si>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</si>
  <si>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</si>
  <si>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</si>
  <si>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</si>
  <si>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</si>
  <si>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</si>
  <si>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</si>
  <si>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</si>
  <si>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</si>
  <si>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</si>
  <si>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</si>
  <si>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</si>
  <si>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</si>
  <si>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</si>
  <si>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</si>
  <si>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</si>
  <si>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</si>
  <si>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</si>
  <si>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</si>
  <si>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</si>
  <si>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</si>
  <si>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</si>
  <si>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</si>
  <si>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</si>
  <si>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</si>
  <si>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</si>
  <si>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</si>
  <si>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</si>
  <si>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</si>
  <si>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</si>
  <si>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</si>
  <si>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</si>
  <si>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</si>
  <si>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</si>
  <si>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</si>
  <si>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</si>
  <si>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</si>
  <si>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</si>
  <si>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</si>
  <si>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</si>
  <si>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</si>
  <si>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</si>
  <si>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</si>
  <si>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</si>
  <si>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</si>
  <si>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</si>
  <si>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</si>
  <si>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</si>
  <si>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</si>
  <si>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</si>
  <si>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</si>
  <si>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</si>
  <si>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</si>
  <si>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</si>
  <si>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</si>
  <si>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</si>
  <si>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</si>
  <si>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</si>
  <si>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</si>
  <si>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</si>
  <si>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</si>
  <si>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</si>
  <si>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</si>
  <si>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</si>
  <si>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</si>
  <si>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</si>
  <si>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</si>
  <si>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</si>
  <si>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</si>
  <si>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</si>
  <si>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</si>
  <si>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</si>
  <si>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</si>
  <si>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</si>
  <si>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</si>
  <si>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</si>
  <si>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</si>
  <si>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</si>
  <si>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</si>
  <si>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</si>
  <si>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</si>
  <si>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</si>
  <si>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</si>
  <si>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</si>
  <si>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</si>
  <si>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</si>
  <si>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</si>
  <si>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</si>
  <si>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</si>
  <si>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</si>
  <si>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</si>
  <si>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</si>
  <si>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</si>
  <si>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</si>
  <si>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</si>
  <si>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</si>
  <si>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</si>
  <si>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</si>
  <si>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</si>
  <si>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</si>
  <si>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</si>
  <si>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</si>
  <si>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</si>
  <si>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</si>
  <si>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</si>
  <si>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</si>
  <si>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</si>
  <si>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</si>
  <si>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</si>
  <si>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</si>
  <si>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</si>
  <si>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</si>
  <si>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</si>
  <si>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</si>
  <si>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</si>
  <si>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</si>
  <si>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</si>
  <si>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</si>
  <si>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</si>
  <si>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</si>
  <si>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</si>
  <si>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</si>
  <si>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</si>
  <si>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</si>
  <si>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</si>
  <si>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</si>
  <si>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</si>
  <si>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</si>
  <si>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</si>
  <si>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</si>
  <si>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</si>
  <si>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</si>
  <si>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</si>
  <si>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</si>
  <si>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</si>
  <si>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</si>
  <si>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</si>
  <si>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</si>
  <si>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</si>
  <si>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</si>
  <si>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</si>
  <si>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</si>
  <si>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</si>
  <si>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</si>
  <si>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</si>
  <si>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</si>
  <si>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</si>
  <si>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</si>
  <si>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</si>
  <si>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</si>
  <si>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</si>
  <si>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</si>
  <si>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</si>
  <si>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</si>
  <si>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</si>
  <si>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</si>
  <si>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</si>
  <si>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</si>
  <si>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</si>
  <si>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</si>
  <si>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</si>
  <si>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</si>
  <si>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</si>
  <si>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</si>
  <si>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</si>
  <si>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</si>
  <si>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</si>
  <si>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</si>
  <si>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</si>
  <si>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</si>
  <si>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</si>
  <si>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</si>
  <si>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</si>
  <si>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</si>
  <si>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</si>
  <si>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</si>
  <si>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</si>
  <si>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</si>
  <si>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</si>
  <si>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</si>
  <si>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</si>
  <si>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</si>
  <si>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</si>
  <si>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</si>
  <si>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</si>
  <si>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</si>
  <si>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</si>
  <si>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</si>
  <si>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</si>
  <si>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</si>
  <si>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</si>
  <si>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</si>
  <si>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</si>
  <si>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</si>
  <si>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</si>
  <si>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</si>
  <si>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</si>
  <si>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</si>
  <si>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</si>
  <si>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</si>
  <si>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</si>
  <si>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</si>
  <si>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</si>
  <si>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</si>
  <si>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</si>
  <si>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</si>
  <si>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</si>
  <si>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</si>
  <si>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</si>
  <si>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</si>
  <si>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</si>
  <si>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</si>
  <si>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</si>
  <si>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</si>
  <si>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</si>
  <si>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</si>
  <si>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</si>
  <si>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</si>
  <si>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</si>
  <si>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</si>
  <si>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</si>
  <si>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</si>
  <si>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</si>
  <si>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</si>
  <si>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</si>
  <si>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</si>
  <si>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</si>
  <si>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</si>
  <si>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</si>
  <si>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</si>
  <si>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</si>
  <si>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</si>
  <si>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</si>
  <si>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</si>
  <si>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</si>
  <si>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</si>
  <si>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</si>
  <si>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</si>
  <si>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</si>
  <si>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</si>
  <si>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</si>
  <si>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</si>
  <si>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</si>
  <si>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</si>
  <si>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</si>
  <si>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</si>
  <si>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</si>
  <si>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</si>
  <si>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</si>
  <si>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</si>
  <si>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</si>
  <si>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</si>
  <si>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</si>
  <si>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</si>
  <si>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</si>
  <si>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</si>
  <si>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</si>
  <si>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</si>
  <si>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</si>
  <si>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</si>
  <si>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</si>
  <si>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</si>
  <si>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</si>
  <si>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</si>
  <si>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</si>
  <si>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</si>
  <si>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</si>
  <si>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</si>
  <si>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</si>
  <si>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</si>
  <si>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</si>
  <si>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</si>
  <si>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</si>
  <si>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</si>
  <si>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</si>
  <si>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</si>
  <si>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</si>
  <si>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</si>
  <si>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</si>
  <si>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</si>
  <si>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</si>
  <si>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</si>
  <si>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</si>
  <si>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</si>
  <si>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</si>
  <si>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</si>
  <si>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</si>
  <si>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</si>
  <si>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</si>
  <si>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</si>
  <si>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</si>
  <si>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</si>
  <si>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</si>
  <si>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</si>
  <si>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</si>
  <si>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</si>
  <si>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</si>
  <si>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</si>
  <si>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</si>
  <si>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</si>
  <si>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</si>
  <si>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</si>
  <si>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</si>
  <si>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</si>
  <si>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</si>
  <si>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</si>
  <si>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</si>
  <si>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</si>
  <si>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</si>
  <si>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</si>
  <si>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</si>
  <si>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</si>
  <si>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</si>
  <si>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</si>
  <si>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</si>
  <si>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</si>
  <si>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</si>
  <si>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</si>
  <si>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</si>
  <si>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</si>
  <si>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</si>
  <si>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</si>
  <si>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</si>
  <si>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</si>
  <si>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</si>
  <si>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</si>
  <si>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</si>
  <si>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</si>
  <si>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</si>
  <si>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</si>
  <si>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</si>
  <si>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</si>
  <si>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</si>
  <si>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</si>
  <si>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</si>
  <si>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</si>
  <si>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</si>
  <si>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</si>
  <si>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</si>
  <si>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</si>
  <si>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</si>
  <si>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</si>
  <si>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</si>
  <si>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</si>
  <si>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</si>
  <si>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</si>
  <si>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</si>
  <si>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</si>
  <si>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</si>
  <si>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</si>
  <si>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</si>
  <si>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</si>
  <si>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</si>
  <si>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</si>
  <si>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</si>
  <si>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</si>
  <si>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</si>
  <si>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</si>
  <si>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</si>
  <si>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</si>
  <si>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</si>
  <si>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</si>
  <si>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</si>
  <si>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</si>
  <si>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</si>
  <si>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</si>
  <si>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</si>
  <si>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</si>
  <si>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</si>
  <si>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</si>
  <si>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</si>
  <si>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</si>
  <si>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</si>
  <si>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</si>
  <si>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</si>
  <si>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</si>
  <si>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</si>
  <si>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</si>
  <si>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</si>
  <si>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</si>
  <si>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</si>
  <si>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</si>
  <si>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</si>
  <si>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</si>
  <si>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</si>
  <si>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</si>
  <si>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</si>
  <si>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</si>
  <si>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</si>
  <si>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</si>
  <si>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</si>
  <si>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</si>
  <si>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</si>
  <si>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</si>
  <si>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</si>
  <si>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</si>
  <si>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</si>
  <si>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</si>
  <si>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</si>
  <si>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</si>
  <si>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</si>
  <si>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</si>
  <si>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</si>
  <si>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</si>
  <si>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</si>
  <si>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</si>
  <si>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</si>
  <si>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</si>
  <si>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</si>
  <si>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</si>
  <si>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</si>
  <si>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</si>
  <si>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</si>
  <si>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</si>
  <si>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</si>
  <si>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</si>
  <si>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</si>
  <si>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</si>
  <si>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</si>
  <si>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</si>
  <si>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</si>
  <si>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</si>
  <si>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</si>
  <si>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</si>
  <si>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</si>
  <si>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</si>
  <si>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</si>
  <si>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</si>
  <si>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</si>
  <si>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</si>
  <si>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</si>
  <si>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</si>
  <si>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</si>
  <si>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</si>
  <si>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</si>
  <si>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</si>
  <si>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</si>
  <si>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</si>
  <si>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</si>
  <si>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</si>
  <si>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</si>
  <si>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</si>
  <si>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</si>
  <si>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</si>
  <si>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</si>
  <si>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</si>
  <si>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</si>
  <si>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</si>
  <si>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</si>
  <si>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</si>
  <si>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</si>
  <si>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</si>
  <si>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</si>
  <si>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</si>
  <si>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</si>
  <si>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</si>
  <si>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</si>
  <si>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</si>
  <si>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</si>
  <si>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</si>
  <si>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</si>
  <si>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</si>
  <si>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</si>
  <si>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</si>
  <si>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</si>
  <si>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</si>
  <si>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</si>
  <si>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</si>
  <si>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</si>
  <si>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</si>
  <si>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</si>
  <si>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</si>
  <si>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</si>
  <si>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</si>
  <si>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</si>
  <si>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</si>
  <si>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</si>
  <si>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</si>
  <si>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</si>
  <si>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</si>
  <si>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</si>
  <si>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</si>
  <si>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</si>
  <si>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</si>
  <si>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</si>
  <si>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</si>
  <si>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</si>
  <si>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</si>
  <si>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</si>
  <si>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</si>
  <si>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</si>
  <si>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</si>
  <si>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</si>
  <si>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</si>
  <si>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</si>
  <si>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</si>
  <si>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</si>
  <si>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</si>
  <si>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</si>
  <si>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</si>
  <si>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</si>
  <si>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</si>
  <si>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</si>
  <si>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</si>
  <si>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</si>
  <si>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</si>
  <si>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</si>
  <si>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</si>
  <si>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</si>
  <si>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</si>
  <si>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</si>
  <si>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</si>
  <si>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</si>
  <si>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</si>
  <si>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</si>
  <si>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</si>
  <si>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</si>
  <si>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</si>
  <si>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</si>
  <si>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</si>
  <si>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</si>
  <si>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</si>
  <si>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</si>
  <si>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</si>
  <si>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</si>
  <si>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</si>
  <si>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</si>
  <si>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</si>
  <si>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</si>
  <si>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</si>
  <si>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</si>
  <si>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</si>
  <si>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</si>
  <si>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</si>
  <si>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</si>
  <si>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</si>
  <si>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</si>
  <si>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</si>
  <si>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</si>
  <si>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</si>
  <si>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</si>
  <si>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</si>
  <si>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</si>
  <si>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</si>
  <si>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</si>
  <si>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</si>
  <si>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</si>
  <si>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</si>
  <si>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</si>
  <si>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</si>
  <si>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</si>
  <si>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</si>
  <si>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</si>
  <si>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</si>
  <si>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</si>
  <si>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</si>
  <si>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</si>
  <si>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</si>
  <si>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</si>
  <si>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</si>
  <si>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</si>
  <si>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</si>
  <si>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</si>
  <si>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</si>
  <si>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</si>
  <si>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</si>
  <si>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</si>
  <si>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</si>
  <si>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</si>
  <si>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</si>
  <si>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</si>
  <si>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</si>
  <si>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</si>
  <si>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</si>
  <si>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</si>
  <si>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</si>
  <si>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</si>
  <si>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</si>
  <si>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</si>
  <si>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</si>
  <si>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</si>
  <si>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</si>
  <si>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</si>
  <si>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</si>
  <si>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</si>
  <si>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</si>
  <si>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</si>
  <si>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</si>
  <si>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</si>
  <si>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</si>
  <si>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</si>
  <si>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</si>
  <si>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</si>
  <si>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</si>
  <si>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</si>
  <si>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</si>
  <si>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</si>
  <si>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</si>
  <si>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</si>
  <si>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</si>
  <si>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</si>
  <si>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</si>
  <si>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</si>
  <si>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</si>
  <si>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</si>
  <si>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</si>
  <si>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</si>
  <si>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</si>
  <si>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</si>
  <si>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</si>
  <si>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</si>
  <si>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</si>
  <si>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</si>
  <si>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</si>
  <si>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</si>
  <si>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</si>
  <si>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</si>
  <si>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</si>
  <si>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</si>
  <si>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</si>
  <si>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</si>
  <si>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</si>
  <si>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</si>
  <si>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</si>
  <si>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</si>
  <si>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</si>
  <si>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</si>
  <si>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</si>
  <si>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</si>
  <si>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</si>
  <si>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</si>
  <si>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</si>
  <si>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</si>
  <si>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</si>
  <si>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</si>
  <si>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</si>
  <si>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</si>
  <si>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</si>
  <si>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</si>
  <si>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</si>
  <si>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</si>
  <si>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</si>
  <si>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</si>
  <si>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</si>
  <si>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</si>
  <si>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</si>
  <si>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</si>
  <si>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</si>
  <si>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</si>
  <si>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</si>
  <si>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</si>
  <si>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</si>
  <si>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</si>
  <si>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</si>
  <si>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</si>
  <si>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</si>
  <si>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</si>
  <si>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</si>
  <si>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</si>
  <si>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</si>
  <si>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</si>
  <si>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</si>
  <si>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</si>
  <si>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</si>
  <si>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</si>
  <si>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</si>
  <si>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</si>
  <si>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</si>
  <si>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</si>
  <si>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</si>
  <si>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</si>
  <si>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</si>
  <si>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</si>
  <si>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</si>
  <si>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</si>
  <si>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</si>
  <si>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</si>
  <si>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</si>
  <si>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</si>
  <si>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</si>
  <si>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</si>
  <si>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</si>
  <si>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</si>
  <si>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</si>
  <si>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</si>
  <si>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</si>
  <si>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</si>
  <si>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</si>
  <si>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</si>
  <si>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</si>
  <si>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</si>
  <si>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</si>
  <si>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</si>
  <si>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</si>
  <si>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</si>
  <si>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</si>
  <si>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</si>
  <si>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</si>
  <si>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</si>
  <si>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</si>
  <si>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</si>
  <si>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</si>
  <si>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</si>
  <si>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</si>
  <si>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</si>
  <si>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</si>
  <si>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</si>
  <si>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</si>
  <si>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</si>
  <si>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</si>
  <si>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</si>
  <si>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</si>
  <si>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</si>
  <si>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</si>
  <si>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</si>
  <si>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</si>
  <si>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</si>
  <si>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</si>
  <si>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</si>
  <si>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</si>
  <si>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</si>
  <si>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</si>
  <si>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</si>
  <si>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</si>
  <si>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</si>
  <si>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</si>
  <si>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</si>
  <si>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</si>
  <si>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</si>
  <si>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</si>
  <si>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</si>
  <si>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</si>
  <si>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</si>
  <si>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</si>
  <si>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</si>
  <si>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</si>
  <si>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</si>
  <si>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</si>
  <si>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</si>
  <si>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</si>
  <si>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</si>
  <si>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</si>
  <si>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</si>
  <si>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</si>
  <si>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</si>
  <si>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</si>
  <si>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</si>
  <si>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</si>
  <si>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</si>
  <si>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</si>
  <si>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</si>
  <si>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</si>
  <si>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</si>
  <si>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</si>
  <si>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</si>
  <si>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</si>
  <si>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</si>
  <si>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</si>
  <si>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</si>
  <si>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</si>
  <si>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</si>
  <si>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</si>
  <si>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</si>
  <si>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</si>
  <si>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</si>
  <si>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</si>
  <si>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</si>
  <si>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</si>
  <si>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</si>
  <si>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</si>
  <si>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</si>
  <si>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</si>
  <si>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</si>
  <si>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</si>
  <si>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</si>
  <si>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</si>
  <si>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</si>
  <si>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</si>
  <si>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</si>
  <si>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</si>
  <si>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</si>
  <si>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</si>
  <si>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</si>
  <si>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</si>
  <si>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</si>
  <si>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</si>
  <si>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</si>
  <si>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</si>
  <si>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</si>
  <si>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</si>
  <si>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</si>
  <si>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</si>
  <si>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</si>
  <si>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</si>
  <si>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</si>
  <si>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</si>
  <si>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</si>
  <si>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</si>
  <si>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</si>
  <si>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</si>
  <si>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</si>
  <si>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</si>
  <si>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</si>
  <si>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</si>
  <si>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</si>
  <si>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</si>
  <si>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</si>
  <si>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</si>
  <si>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</si>
  <si>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</si>
  <si>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</si>
  <si>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</si>
  <si>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</si>
  <si>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</si>
  <si>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</si>
  <si>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</si>
  <si>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</si>
  <si>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</si>
  <si>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</si>
  <si>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</si>
  <si>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</si>
  <si>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</si>
  <si>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</si>
  <si>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</si>
  <si>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</si>
  <si>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</si>
  <si>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</si>
  <si>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</si>
  <si>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</si>
  <si>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</si>
  <si>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</si>
  <si>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</si>
  <si>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</si>
  <si>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</si>
  <si>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</si>
  <si>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</si>
  <si>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</si>
  <si>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</si>
  <si>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</si>
  <si>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</si>
  <si>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</si>
  <si>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</si>
  <si>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</si>
  <si>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</si>
  <si>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</si>
  <si>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</si>
  <si>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</si>
  <si>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</si>
  <si>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</si>
  <si>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</si>
  <si>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</si>
  <si>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</si>
  <si>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</si>
  <si>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</si>
  <si>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</si>
  <si>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</si>
  <si>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</si>
  <si>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</si>
  <si>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</si>
  <si>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</si>
  <si>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</si>
  <si>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</si>
  <si>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</si>
  <si>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</si>
  <si>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</si>
  <si>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</si>
  <si>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</si>
  <si>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</si>
  <si>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</si>
  <si>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</si>
  <si>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</si>
  <si>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</si>
  <si>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</si>
  <si>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</si>
  <si>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</si>
  <si>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</si>
  <si>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</si>
  <si>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</si>
  <si>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</si>
  <si>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</si>
  <si>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</si>
  <si>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</si>
  <si>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</si>
  <si>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</si>
  <si>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</si>
  <si>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</si>
  <si>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</si>
  <si>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</si>
  <si>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</si>
  <si>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</si>
  <si>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</si>
  <si>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</si>
  <si>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</si>
  <si>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</si>
  <si>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</si>
  <si>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</si>
  <si>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</si>
  <si>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</si>
  <si>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</si>
  <si>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</si>
  <si>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</si>
  <si>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</si>
  <si>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</si>
  <si>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</si>
  <si>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</si>
  <si>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</si>
  <si>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</si>
  <si>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</si>
  <si>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</si>
  <si>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</si>
  <si>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</si>
  <si>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</si>
  <si>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</si>
  <si>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</si>
  <si>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</si>
  <si>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</si>
  <si>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</si>
  <si>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</si>
  <si>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</si>
  <si>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</si>
  <si>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</si>
  <si>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</si>
  <si>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</si>
  <si>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</si>
  <si>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</si>
  <si>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</si>
  <si>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</si>
  <si>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</si>
  <si>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</si>
  <si>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</si>
  <si>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</si>
  <si>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</si>
  <si>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</si>
  <si>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</si>
  <si>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</si>
  <si>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</si>
  <si>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</si>
  <si>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</si>
  <si>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</si>
  <si>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</si>
  <si>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</si>
  <si>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</si>
  <si>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</si>
  <si>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</si>
  <si>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</si>
  <si>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</si>
  <si>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</si>
  <si>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</si>
  <si>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</si>
  <si>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</si>
  <si>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</si>
  <si>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</si>
  <si>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</si>
  <si>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</si>
  <si>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</si>
  <si>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</si>
  <si>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</si>
  <si>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</si>
  <si>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</si>
  <si>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</si>
  <si>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</si>
  <si>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</si>
  <si>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</si>
  <si>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</si>
  <si>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</si>
  <si>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</si>
  <si>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</si>
  <si>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</si>
  <si>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</si>
  <si>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</si>
  <si>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</si>
  <si>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</si>
  <si>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</si>
  <si>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</si>
  <si>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</si>
  <si>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</si>
  <si>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</si>
  <si>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</si>
  <si>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</si>
  <si>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</si>
  <si>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</si>
  <si>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</si>
  <si>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</si>
  <si>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</si>
  <si>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</si>
  <si>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</si>
  <si>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</si>
  <si>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</si>
  <si>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</si>
  <si>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</si>
  <si>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</si>
  <si>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</si>
  <si>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</si>
  <si>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</si>
  <si>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</si>
  <si>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</si>
  <si>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</si>
  <si>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</si>
  <si>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</si>
  <si>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</si>
  <si>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</si>
  <si>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</si>
  <si>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</si>
  <si>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</si>
  <si>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</si>
  <si>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</si>
  <si>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</si>
  <si>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</si>
  <si>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</si>
  <si>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</si>
  <si>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</si>
  <si>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</si>
  <si>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</si>
  <si>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</si>
  <si>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</si>
  <si>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</si>
  <si>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</si>
  <si>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</si>
  <si>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</si>
  <si>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</si>
  <si>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</si>
  <si>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</si>
  <si>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</si>
  <si>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</si>
  <si>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</si>
  <si>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</si>
  <si>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</si>
  <si>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</si>
  <si>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</si>
  <si>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</si>
  <si>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</si>
  <si>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</si>
  <si>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</si>
  <si>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</si>
  <si>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</si>
  <si>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</si>
  <si>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</si>
  <si>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</si>
  <si>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</si>
  <si>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</si>
  <si>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</si>
  <si>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</si>
  <si>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</si>
  <si>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</si>
  <si>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</si>
  <si>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</si>
  <si>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</si>
  <si>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</si>
  <si>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</si>
  <si>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</si>
  <si>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</si>
  <si>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</si>
  <si>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</si>
  <si>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</si>
  <si>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</si>
  <si>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</si>
  <si>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</si>
  <si>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</si>
  <si>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</si>
  <si>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</si>
  <si>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</si>
  <si>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</si>
  <si>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</si>
  <si>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</si>
  <si>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</si>
  <si>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</si>
  <si>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</si>
  <si>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</si>
  <si>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</si>
  <si>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</si>
  <si>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</si>
  <si>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</si>
  <si>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</si>
  <si>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</si>
  <si>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</si>
  <si>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</si>
  <si>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</si>
  <si>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</si>
  <si>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</si>
  <si>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</si>
  <si>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</si>
  <si>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</si>
  <si>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</si>
  <si>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</si>
  <si>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</si>
  <si>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</si>
  <si>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</si>
  <si>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</si>
  <si>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</si>
  <si>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</si>
  <si>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</si>
  <si>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</si>
  <si>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</si>
  <si>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</si>
  <si>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</si>
  <si>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</si>
  <si>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</si>
  <si>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</si>
  <si>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</si>
  <si>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</si>
  <si>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</si>
  <si>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</si>
  <si>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</si>
  <si>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</si>
  <si>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</si>
  <si>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</si>
  <si>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</si>
  <si>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</si>
  <si>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</si>
  <si>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</si>
  <si>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</si>
  <si>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</si>
  <si>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</si>
  <si>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</si>
  <si>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</si>
  <si>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</si>
  <si>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</si>
  <si>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</si>
  <si>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</si>
  <si>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</si>
  <si>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</si>
  <si>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</si>
  <si>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</si>
  <si>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</si>
  <si>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</si>
  <si>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</si>
  <si>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</si>
  <si>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</si>
  <si>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</si>
  <si>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</si>
  <si>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</si>
  <si>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</si>
  <si>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</si>
  <si>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</si>
  <si>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</si>
  <si>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</si>
  <si>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</si>
  <si>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</si>
  <si>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</si>
  <si>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</si>
  <si>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</si>
  <si>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</si>
  <si>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</si>
  <si>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</si>
  <si>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</si>
  <si>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</si>
  <si>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</si>
  <si>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</si>
  <si>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</si>
  <si>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</si>
  <si>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</si>
  <si>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</si>
  <si>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</si>
  <si>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</si>
  <si>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</si>
  <si>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</si>
  <si>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</si>
  <si>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</si>
  <si>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</si>
  <si>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</si>
  <si>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</si>
  <si>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</si>
  <si>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</si>
  <si>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</si>
  <si>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</si>
  <si>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</si>
  <si>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</si>
  <si>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</si>
  <si>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</si>
  <si>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</si>
  <si>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</si>
  <si>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</si>
  <si>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</si>
  <si>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</si>
  <si>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</si>
  <si>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</si>
  <si>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</si>
  <si>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</si>
  <si>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</si>
  <si>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</si>
  <si>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</si>
  <si>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</si>
  <si>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</si>
  <si>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</si>
  <si>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</si>
  <si>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</si>
  <si>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</si>
  <si>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</si>
  <si>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</si>
  <si>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</si>
  <si>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</si>
  <si>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</si>
  <si>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</si>
  <si>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</si>
  <si>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</si>
  <si>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</si>
  <si>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</si>
  <si>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</si>
  <si>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</si>
  <si>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</si>
  <si>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</si>
  <si>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</si>
  <si>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</si>
  <si>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</si>
  <si>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</si>
  <si>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</si>
  <si>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</si>
  <si>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</si>
  <si>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</si>
  <si>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</si>
  <si>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</si>
  <si>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</si>
  <si>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</si>
  <si>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</si>
  <si>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</si>
  <si>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</si>
  <si>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</si>
  <si>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</si>
  <si>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</si>
  <si>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</si>
  <si>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</si>
  <si>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</si>
  <si>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</si>
  <si>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</si>
  <si>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</si>
  <si>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</si>
  <si>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</si>
  <si>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</si>
  <si>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</si>
  <si>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</si>
  <si>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</si>
  <si>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</si>
  <si>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</si>
  <si>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</si>
  <si>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</si>
  <si>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</si>
  <si>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</si>
  <si>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</si>
  <si>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</si>
  <si>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</si>
  <si>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</si>
  <si>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</si>
  <si>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</si>
  <si>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</si>
  <si>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</si>
  <si>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</si>
  <si>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</si>
  <si>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</si>
  <si>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</si>
  <si>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</si>
  <si>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</si>
  <si>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</si>
  <si>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</si>
  <si>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</si>
  <si>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</si>
  <si>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</si>
  <si>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</si>
  <si>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</si>
  <si>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</si>
  <si>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</si>
  <si>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</si>
  <si>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</si>
  <si>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</si>
  <si>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</si>
  <si>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</si>
  <si>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</si>
  <si>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</si>
  <si>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</si>
  <si>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</si>
  <si>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</si>
  <si>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</si>
  <si>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</si>
  <si>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</si>
  <si>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</si>
  <si>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</si>
  <si>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</si>
  <si>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</si>
  <si>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</si>
  <si>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</si>
  <si>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</si>
  <si>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</si>
  <si>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</si>
  <si>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</si>
  <si>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</si>
  <si>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</si>
  <si>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</si>
  <si>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</si>
  <si>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</si>
  <si>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</si>
  <si>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</si>
  <si>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</si>
  <si>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</si>
  <si>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</si>
  <si>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</si>
  <si>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</si>
  <si>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</si>
  <si>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</si>
  <si>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</si>
  <si>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</si>
  <si>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</si>
  <si>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</si>
  <si>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</si>
  <si>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</si>
  <si>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</si>
  <si>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</si>
  <si>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</si>
  <si>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</si>
  <si>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</si>
  <si>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</si>
  <si>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</si>
  <si>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</si>
  <si>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</si>
  <si>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</si>
  <si>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</si>
  <si>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</si>
  <si>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</si>
  <si>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</si>
  <si>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</si>
  <si>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</si>
  <si>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</si>
  <si>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</si>
  <si>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</si>
  <si>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</si>
  <si>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</si>
  <si>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</si>
  <si>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</si>
  <si>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</si>
  <si>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</si>
  <si>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</si>
  <si>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</si>
  <si>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</si>
  <si>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</si>
  <si>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</si>
  <si>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</si>
  <si>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</si>
  <si>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</si>
  <si>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</si>
  <si>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</si>
  <si>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</si>
  <si>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</si>
  <si>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</si>
  <si>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</si>
  <si>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</si>
  <si>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</si>
  <si>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</si>
  <si>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</si>
  <si>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</si>
  <si>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</si>
  <si>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</si>
  <si>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</si>
  <si>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</si>
  <si>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</si>
  <si>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</si>
  <si>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</si>
  <si>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</si>
  <si>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</si>
  <si>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</si>
  <si>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</si>
  <si>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</si>
  <si>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</si>
  <si>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</si>
  <si>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</si>
  <si>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</si>
  <si>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</si>
  <si>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</si>
  <si>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</si>
  <si>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</si>
  <si>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</si>
  <si>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</si>
  <si>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</si>
  <si>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</si>
  <si>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</si>
  <si>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</si>
  <si>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</si>
  <si>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</si>
  <si>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</si>
  <si>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</si>
  <si>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</si>
  <si>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</si>
  <si>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</si>
  <si>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</si>
  <si>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</si>
  <si>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</si>
  <si>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</si>
  <si>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</si>
  <si>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</si>
  <si>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</si>
  <si>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</si>
  <si>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</si>
  <si>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</si>
  <si>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</si>
  <si>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</si>
  <si>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</si>
  <si>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</si>
  <si>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</si>
  <si>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</si>
  <si>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</si>
  <si>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</si>
  <si>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</si>
  <si>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</si>
  <si>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</si>
  <si>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</si>
  <si>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</si>
  <si>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</si>
  <si>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</si>
  <si>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</si>
  <si>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</si>
  <si>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</si>
  <si>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</si>
  <si>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</si>
  <si>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</si>
  <si>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</si>
  <si>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</si>
  <si>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</si>
  <si>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</si>
  <si>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</si>
  <si>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</si>
  <si>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</si>
  <si>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</si>
  <si>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</si>
  <si>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</si>
  <si>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</si>
  <si>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</si>
  <si>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</si>
  <si>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</si>
  <si>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</si>
  <si>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</si>
  <si>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</si>
  <si>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</si>
  <si>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</si>
  <si>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</si>
  <si>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</si>
  <si>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</si>
  <si>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</si>
  <si>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</si>
  <si>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</si>
  <si>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</si>
  <si>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</si>
  <si>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</si>
  <si>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</si>
  <si>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</si>
  <si>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</si>
  <si>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</si>
  <si>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</si>
  <si>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</si>
  <si>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</si>
  <si>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</si>
  <si>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</si>
  <si>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</si>
  <si>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</si>
  <si>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</si>
  <si>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</si>
  <si>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</si>
  <si>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</si>
  <si>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</si>
  <si>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</si>
  <si>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</si>
  <si>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</si>
  <si>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</si>
  <si>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</si>
  <si>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</si>
  <si>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</si>
  <si>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</si>
  <si>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</si>
  <si>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</si>
  <si>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</si>
  <si>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</si>
  <si>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</si>
  <si>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</si>
  <si>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</si>
  <si>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</si>
  <si>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</si>
  <si>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</si>
  <si>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</si>
  <si>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</si>
  <si>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</si>
  <si>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</si>
  <si>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</si>
  <si>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</si>
  <si>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</si>
  <si>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</si>
  <si>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</si>
  <si>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</si>
  <si>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</si>
  <si>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</si>
  <si>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</si>
  <si>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</si>
  <si>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</si>
  <si>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</si>
  <si>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</si>
  <si>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</si>
  <si>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</si>
  <si>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</si>
  <si>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</si>
  <si>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</si>
  <si>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</si>
  <si>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</si>
  <si>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</si>
  <si>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</si>
  <si>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</si>
  <si>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</si>
  <si>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</si>
  <si>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</si>
  <si>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</si>
  <si>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</si>
  <si>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</si>
  <si>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</si>
  <si>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</si>
  <si>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</si>
  <si>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</si>
  <si>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</si>
  <si>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</si>
  <si>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</si>
  <si>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</si>
  <si>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</si>
  <si>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</si>
  <si>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</si>
  <si>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</si>
  <si>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</si>
  <si>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</si>
  <si>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</si>
  <si>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</si>
  <si>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</si>
  <si>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</si>
  <si>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</si>
  <si>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</si>
  <si>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</si>
  <si>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</si>
  <si>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</si>
  <si>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</si>
  <si>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</si>
  <si>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</si>
  <si>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</si>
  <si>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</si>
  <si>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</si>
  <si>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</si>
  <si>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</si>
  <si>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</si>
  <si>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</si>
  <si>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</si>
  <si>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</si>
  <si>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</si>
  <si>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</si>
  <si>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</si>
  <si>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</si>
  <si>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</si>
  <si>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</si>
  <si>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</si>
  <si>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</si>
  <si>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</si>
  <si>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</si>
  <si>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</si>
  <si>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</si>
  <si>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</si>
  <si>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</si>
  <si>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</si>
  <si>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</si>
  <si>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</si>
  <si>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</si>
  <si>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</si>
  <si>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</si>
  <si>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</si>
  <si>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</si>
  <si>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</si>
  <si>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</si>
  <si>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</si>
  <si>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</si>
  <si>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</si>
  <si>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</si>
  <si>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</si>
  <si>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</si>
  <si>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</si>
  <si>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</si>
  <si>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</si>
  <si>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</si>
  <si>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</si>
  <si>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</si>
  <si>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</si>
  <si>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</si>
  <si>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</si>
  <si>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</si>
  <si>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</si>
  <si>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</si>
  <si>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</si>
  <si>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</si>
  <si>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</si>
  <si>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</si>
  <si>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</si>
  <si>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</si>
  <si>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</si>
  <si>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</si>
  <si>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</si>
  <si>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</si>
  <si>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</si>
  <si>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</si>
  <si>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</si>
  <si>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</si>
  <si>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</si>
  <si>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</si>
  <si>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</si>
  <si>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</si>
  <si>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</si>
  <si>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</si>
  <si>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</si>
  <si>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</si>
  <si>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</si>
  <si>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</si>
  <si>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</si>
  <si>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</si>
  <si>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</si>
  <si>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</si>
  <si>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</si>
  <si>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</si>
  <si>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</si>
  <si>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</si>
  <si>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</si>
  <si>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</si>
  <si>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</si>
  <si>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</si>
  <si>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</si>
  <si>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</si>
  <si>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</si>
  <si>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</si>
  <si>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</si>
  <si>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</si>
  <si>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</si>
  <si>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</si>
  <si>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</si>
  <si>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</si>
  <si>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</si>
  <si>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</si>
  <si>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</si>
  <si>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</si>
  <si>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</si>
  <si>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</si>
  <si>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</si>
  <si>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</si>
  <si>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</si>
  <si>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</si>
  <si>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</si>
  <si>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</si>
  <si>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</si>
  <si>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</si>
  <si>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</si>
  <si>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</si>
  <si>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</si>
  <si>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</si>
  <si>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</si>
  <si>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</si>
  <si>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</si>
  <si>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</si>
  <si>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</si>
  <si>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</si>
  <si>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</si>
  <si>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</si>
  <si>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</si>
  <si>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</si>
  <si>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</si>
  <si>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</si>
  <si>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</si>
  <si>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</si>
  <si>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</si>
  <si>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</si>
  <si>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</si>
  <si>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</si>
  <si>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</si>
  <si>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</si>
  <si>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</si>
  <si>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</si>
  <si>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</si>
  <si>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</si>
  <si>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</si>
  <si>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</si>
  <si>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</si>
  <si>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</si>
  <si>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</si>
  <si>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</si>
  <si>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</si>
  <si>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</si>
  <si>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</si>
  <si>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</si>
  <si>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</si>
  <si>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</si>
  <si>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</si>
  <si>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</si>
  <si>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</si>
  <si>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</si>
  <si>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</si>
  <si>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</si>
  <si>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</si>
  <si>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</si>
  <si>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</si>
  <si>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</si>
  <si>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</si>
  <si>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</si>
  <si>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</si>
  <si>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</si>
  <si>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</si>
  <si>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</si>
  <si>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</si>
  <si>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</si>
  <si>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</si>
  <si>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</si>
  <si>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</si>
  <si>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</si>
  <si>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</si>
  <si>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</si>
  <si>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</si>
  <si>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</si>
  <si>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</si>
  <si>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</si>
  <si>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</si>
  <si>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</si>
  <si>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</si>
  <si>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</si>
  <si>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</si>
  <si>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</si>
  <si>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</si>
  <si>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</si>
  <si>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</si>
  <si>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</si>
  <si>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</si>
  <si>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</si>
  <si>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</si>
  <si>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</si>
  <si>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</si>
  <si>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</si>
  <si>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</si>
  <si>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</si>
  <si>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</si>
  <si>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</si>
  <si>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</si>
  <si>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</si>
  <si>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</si>
  <si>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</si>
  <si>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</si>
  <si>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</si>
  <si>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</si>
  <si>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</si>
  <si>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</si>
  <si>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</si>
  <si>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</si>
  <si>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</si>
  <si>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</si>
  <si>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</si>
  <si>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</si>
  <si>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</si>
  <si>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</si>
  <si>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</si>
  <si>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</si>
  <si>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</si>
  <si>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</si>
  <si>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</si>
  <si>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</si>
  <si>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</si>
  <si>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</si>
  <si>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</si>
  <si>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</si>
  <si>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</si>
  <si>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</si>
  <si>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</si>
  <si>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</si>
  <si>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</si>
  <si>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</si>
  <si>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</si>
  <si>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</si>
  <si>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</si>
  <si>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</si>
  <si>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</si>
  <si>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</si>
  <si>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</si>
  <si>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</si>
  <si>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</si>
  <si>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</si>
  <si>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</si>
  <si>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</si>
  <si>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</si>
  <si>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</si>
  <si>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</si>
  <si>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</si>
  <si>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</si>
  <si>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</si>
  <si>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</si>
  <si>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</si>
  <si>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</si>
  <si>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</si>
  <si>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</si>
  <si>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</si>
  <si>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</si>
  <si>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</si>
  <si>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</si>
  <si>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</si>
  <si>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</si>
  <si>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</si>
  <si>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</si>
  <si>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</si>
  <si>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</si>
  <si>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</si>
  <si>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</si>
  <si>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</si>
  <si>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</si>
  <si>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</si>
  <si>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</si>
  <si>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</si>
  <si>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</si>
  <si>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</si>
  <si>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</si>
  <si>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</si>
  <si>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</si>
  <si>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</si>
  <si>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</si>
  <si>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</si>
  <si>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</si>
  <si>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</si>
  <si>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</si>
  <si>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</si>
  <si>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</si>
  <si>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</si>
  <si>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</si>
  <si>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</si>
  <si>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</si>
  <si>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</si>
  <si>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</si>
  <si>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</si>
  <si>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</si>
  <si>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</si>
  <si>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</si>
  <si>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</si>
  <si>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</si>
  <si>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</si>
  <si>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</si>
  <si>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</si>
  <si>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</si>
  <si>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</si>
  <si>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</si>
  <si>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</si>
  <si>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</si>
  <si>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</si>
  <si>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</si>
  <si>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</si>
  <si>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</si>
  <si>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</si>
  <si>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</si>
  <si>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</si>
  <si>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</si>
  <si>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</si>
  <si>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</si>
  <si>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</si>
  <si>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</si>
  <si>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</si>
  <si>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</si>
  <si>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</si>
  <si>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</si>
  <si>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</si>
  <si>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</si>
  <si>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</si>
  <si>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</si>
  <si>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</si>
  <si>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</si>
  <si>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</si>
  <si>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</si>
  <si>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</si>
  <si>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</si>
  <si>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</si>
  <si>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</si>
  <si>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</si>
  <si>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</si>
  <si>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</si>
  <si>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</si>
  <si>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</si>
  <si>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</si>
  <si>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</si>
  <si>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</si>
  <si>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</si>
  <si>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</si>
  <si>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</si>
  <si>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</si>
  <si>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</si>
  <si>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</si>
  <si>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</si>
  <si>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</si>
  <si>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</si>
  <si>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</si>
  <si>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</si>
  <si>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</si>
  <si>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</si>
  <si>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</si>
  <si>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</si>
  <si>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</si>
  <si>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</si>
  <si>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</si>
  <si>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</si>
  <si>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</si>
  <si>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</si>
  <si>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</si>
  <si>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</si>
  <si>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</si>
  <si>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</si>
  <si>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</si>
  <si>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</si>
  <si>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</si>
  <si>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</si>
  <si>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</si>
  <si>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</si>
  <si>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</si>
  <si>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</si>
  <si>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</si>
  <si>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</si>
  <si>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</si>
  <si>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</si>
  <si>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</si>
  <si>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</si>
  <si>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</si>
  <si>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</si>
  <si>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</si>
  <si>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</si>
  <si>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</si>
  <si>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</si>
  <si>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</si>
  <si>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</si>
  <si>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</si>
  <si>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</si>
  <si>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</si>
  <si>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</si>
  <si>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</si>
  <si>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</si>
  <si>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</si>
  <si>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</si>
  <si>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</si>
  <si>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</si>
  <si>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</si>
  <si>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</si>
  <si>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</si>
  <si>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</si>
  <si>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</si>
  <si>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</si>
  <si>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</si>
  <si>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</si>
  <si>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</si>
  <si>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</si>
  <si>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</si>
  <si>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</si>
  <si>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</si>
  <si>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</si>
  <si>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</si>
  <si>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</si>
  <si>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</si>
  <si>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</si>
  <si>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</si>
  <si>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</si>
  <si>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</si>
  <si>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</si>
  <si>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</si>
  <si>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</si>
  <si>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</si>
  <si>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</si>
  <si>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</si>
  <si>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</si>
  <si>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</si>
  <si>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</si>
  <si>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</si>
  <si>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</si>
  <si>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</si>
  <si>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</si>
  <si>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</si>
  <si>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</si>
  <si>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</si>
  <si>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</si>
  <si>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</si>
  <si>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</si>
  <si>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</si>
  <si>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</si>
  <si>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</si>
  <si>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</si>
  <si>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</si>
  <si>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</si>
  <si>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</si>
  <si>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</si>
  <si>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</si>
  <si>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</si>
  <si>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</si>
  <si>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</si>
  <si>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</si>
  <si>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</si>
  <si>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</si>
  <si>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</si>
  <si>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</si>
  <si>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</si>
  <si>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</si>
  <si>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</si>
  <si>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</si>
  <si>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</si>
  <si>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</si>
  <si>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</si>
  <si>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</si>
  <si>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</si>
  <si>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</si>
  <si>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</si>
  <si>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</si>
  <si>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</si>
  <si>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</si>
  <si>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</si>
  <si>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</si>
  <si>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</si>
  <si>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</si>
  <si>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</si>
  <si>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</si>
  <si>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</si>
  <si>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</si>
  <si>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</si>
  <si>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</si>
  <si>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</si>
  <si>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</si>
  <si>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</si>
  <si>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</si>
  <si>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</si>
  <si>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</si>
  <si>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</si>
  <si>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</si>
  <si>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</si>
  <si>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</si>
  <si>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</si>
  <si>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</si>
  <si>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</si>
  <si>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</si>
  <si>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</si>
  <si>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</si>
  <si>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</si>
  <si>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</si>
  <si>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</si>
  <si>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</si>
  <si>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</si>
  <si>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</si>
  <si>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</si>
  <si>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</si>
  <si>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</si>
  <si>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</si>
  <si>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</si>
  <si>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</si>
  <si>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</si>
  <si>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</si>
  <si>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</si>
  <si>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</si>
  <si>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</si>
  <si>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</si>
  <si>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</si>
  <si>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</si>
  <si>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</si>
  <si>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</si>
  <si>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</si>
  <si>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</si>
  <si>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</si>
  <si>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</si>
  <si>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</si>
  <si>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</si>
  <si>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</si>
  <si>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</si>
  <si>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</si>
  <si>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</si>
  <si>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</si>
  <si>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</si>
  <si>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</si>
  <si>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</si>
  <si>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</si>
  <si>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</si>
  <si>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</si>
  <si>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</si>
  <si>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</si>
  <si>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</si>
  <si>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</si>
  <si>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</si>
  <si>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</si>
  <si>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</si>
  <si>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</si>
  <si>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</si>
  <si>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</si>
  <si>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</si>
  <si>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</si>
  <si>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</si>
  <si>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</si>
  <si>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</si>
  <si>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</si>
  <si>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</si>
  <si>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</si>
  <si>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</si>
  <si>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</si>
  <si>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</si>
  <si>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</si>
  <si>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</si>
  <si>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</si>
  <si>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</si>
  <si>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</si>
  <si>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</si>
  <si>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</si>
  <si>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</si>
  <si>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</si>
  <si>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</si>
  <si>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</si>
  <si>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</si>
  <si>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</si>
  <si>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</si>
  <si>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</si>
  <si>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</si>
  <si>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</si>
  <si>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</si>
  <si>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</si>
  <si>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</si>
  <si>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</si>
  <si>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</si>
  <si>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</si>
  <si>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</si>
  <si>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</si>
  <si>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</si>
  <si>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</si>
  <si>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</si>
  <si>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</si>
  <si>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</si>
  <si>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</si>
  <si>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</si>
  <si>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</si>
  <si>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</si>
  <si>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</si>
  <si>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</si>
  <si>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</si>
  <si>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</si>
  <si>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</si>
  <si>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</si>
  <si>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</si>
  <si>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</si>
  <si>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</si>
  <si>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</si>
  <si>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</si>
  <si>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</si>
  <si>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</si>
  <si>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</si>
  <si>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</si>
  <si>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</si>
  <si>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</si>
  <si>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</si>
  <si>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</si>
  <si>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</si>
  <si>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</si>
  <si>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</si>
  <si>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</si>
  <si>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</si>
  <si>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</si>
  <si>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</si>
  <si>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</si>
  <si>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</si>
  <si>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</si>
  <si>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</si>
  <si>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</si>
  <si>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</si>
  <si>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</si>
  <si>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</si>
  <si>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</si>
  <si>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</si>
  <si>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</si>
  <si>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</si>
  <si>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</si>
  <si>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</si>
  <si>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</si>
  <si>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</si>
  <si>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</si>
  <si>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</si>
  <si>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</si>
  <si>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</si>
  <si>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</si>
  <si>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</si>
  <si>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</si>
  <si>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</si>
  <si>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</si>
  <si>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</si>
  <si>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</si>
  <si>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</si>
  <si>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</si>
  <si>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</si>
  <si>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</si>
  <si>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</si>
  <si>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</si>
  <si>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</si>
  <si>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</si>
  <si>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</si>
  <si>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</si>
  <si>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</si>
  <si>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</si>
  <si>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</si>
  <si>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</si>
  <si>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</si>
  <si>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</si>
  <si>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</si>
  <si>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</si>
  <si>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</si>
  <si>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</si>
  <si>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</si>
  <si>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</si>
  <si>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</si>
  <si>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</si>
  <si>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</si>
  <si>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</si>
  <si>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</si>
  <si>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</si>
  <si>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</si>
  <si>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</si>
  <si>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</si>
  <si>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</si>
  <si>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</si>
  <si>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</si>
  <si>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</si>
  <si>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</si>
  <si>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</si>
  <si>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</si>
  <si>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</si>
  <si>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</si>
  <si>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</si>
  <si>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</si>
  <si>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</si>
  <si>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</si>
  <si>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</si>
  <si>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</si>
  <si>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</si>
  <si>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</si>
  <si>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</si>
  <si>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</si>
  <si>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</si>
  <si>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</si>
  <si>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</si>
  <si>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</si>
  <si>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</si>
  <si>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</si>
  <si>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</si>
  <si>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</si>
  <si>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</si>
  <si>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</si>
  <si>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</si>
  <si>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</si>
  <si>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</si>
  <si>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</si>
  <si>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</si>
  <si>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</si>
  <si>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</si>
  <si>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</si>
  <si>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</si>
  <si>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</si>
  <si>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</si>
  <si>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</si>
  <si>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</si>
  <si>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</si>
  <si>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</si>
  <si>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</si>
  <si>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</si>
  <si>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</si>
  <si>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</si>
  <si>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</si>
  <si>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</si>
  <si>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</si>
  <si>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</si>
  <si>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</si>
  <si>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</si>
  <si>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</si>
  <si>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</si>
  <si>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</si>
  <si>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</si>
  <si>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</si>
  <si>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</si>
  <si>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</si>
  <si>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</si>
  <si>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</si>
  <si>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</si>
  <si>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</si>
  <si>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</si>
  <si>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</si>
  <si>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</si>
  <si>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</si>
  <si>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</si>
  <si>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</si>
  <si>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</si>
  <si>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</si>
  <si>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</si>
  <si>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</si>
  <si>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</si>
  <si>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</si>
  <si>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</si>
  <si>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</si>
  <si>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</si>
  <si>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</si>
  <si>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</si>
  <si>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</si>
  <si>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</si>
  <si>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</si>
  <si>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</si>
  <si>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</si>
  <si>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</si>
  <si>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</si>
  <si>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</si>
  <si>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</si>
  <si>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</si>
  <si>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</si>
  <si>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</si>
  <si>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</si>
  <si>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</si>
  <si>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</si>
  <si>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</si>
  <si>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</si>
  <si>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</si>
  <si>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</si>
  <si>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</si>
  <si>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</si>
  <si>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</si>
  <si>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</si>
  <si>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</si>
  <si>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</si>
  <si>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</si>
  <si>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</si>
  <si>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</si>
  <si>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</si>
  <si>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</si>
  <si>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</si>
  <si>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</si>
  <si>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</si>
  <si>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</si>
  <si>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</si>
  <si>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</si>
  <si>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</si>
  <si>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</si>
  <si>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</si>
  <si>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</si>
  <si>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</si>
  <si>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</si>
  <si>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</si>
  <si>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</si>
  <si>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</si>
  <si>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</si>
  <si>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</si>
  <si>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</si>
  <si>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</si>
  <si>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</si>
  <si>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</si>
  <si>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</si>
  <si>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</si>
  <si>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</si>
  <si>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</si>
  <si>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</si>
  <si>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</si>
  <si>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</si>
  <si>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</si>
  <si>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</si>
  <si>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</si>
  <si>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</si>
  <si>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</si>
  <si>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</si>
  <si>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</si>
  <si>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</si>
  <si>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</si>
  <si>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</si>
  <si>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</si>
  <si>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</si>
  <si>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</si>
  <si>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</si>
  <si>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</si>
  <si>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</si>
  <si>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</si>
  <si>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</si>
  <si>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</si>
  <si>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</si>
  <si>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</si>
  <si>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</si>
  <si>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</si>
  <si>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</si>
  <si>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</si>
  <si>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</si>
  <si>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</si>
  <si>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</si>
  <si>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</si>
  <si>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</si>
  <si>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</si>
  <si>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</si>
  <si>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</si>
  <si>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</si>
  <si>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</si>
  <si>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</si>
  <si>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</si>
  <si>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</si>
  <si>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</si>
  <si>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</si>
  <si>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</si>
  <si>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</si>
  <si>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</si>
  <si>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</si>
  <si>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</si>
  <si>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</si>
  <si>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</si>
  <si>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</si>
  <si>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</si>
  <si>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</si>
  <si>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</si>
  <si>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</si>
  <si>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</si>
  <si>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</si>
  <si>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</si>
  <si>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</si>
  <si>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</si>
  <si>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</si>
  <si>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</si>
  <si>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</si>
  <si>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</si>
  <si>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</si>
  <si>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</si>
  <si>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</si>
  <si>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</si>
  <si>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</si>
  <si>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</si>
  <si>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</si>
  <si>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</si>
  <si>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</si>
  <si>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</si>
  <si>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</si>
  <si>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</si>
  <si>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</si>
  <si>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</si>
  <si>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</si>
  <si>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</si>
  <si>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</si>
  <si>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</si>
  <si>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</si>
  <si>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</si>
  <si>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</si>
  <si>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</si>
  <si>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</si>
  <si>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</si>
  <si>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</si>
  <si>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</si>
  <si>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</si>
  <si>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</si>
  <si>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</si>
  <si>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</si>
  <si>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</si>
  <si>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</si>
  <si>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</si>
  <si>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</si>
  <si>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</si>
  <si>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</si>
  <si>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</si>
  <si>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</si>
  <si>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</si>
  <si>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</si>
  <si>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</si>
  <si>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</si>
  <si>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</si>
  <si>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</si>
  <si>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</si>
  <si>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</si>
  <si>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</si>
  <si>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</si>
  <si>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</si>
  <si>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</si>
  <si>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</si>
  <si>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</si>
  <si>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</si>
  <si>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</si>
  <si>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</si>
  <si>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</si>
  <si>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</si>
  <si>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</si>
  <si>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</si>
  <si>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</si>
  <si>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</si>
  <si>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</si>
  <si>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</si>
  <si>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</si>
  <si>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</si>
  <si>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</si>
  <si>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</si>
  <si>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</si>
  <si>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</si>
  <si>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</si>
  <si>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</si>
  <si>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</si>
  <si>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</si>
  <si>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</si>
  <si>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</si>
  <si>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</si>
  <si>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</si>
  <si>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</si>
  <si>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</si>
  <si>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</si>
  <si>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</si>
  <si>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</si>
  <si>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</si>
  <si>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</si>
  <si>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</si>
  <si>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</si>
  <si>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</si>
  <si>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</si>
  <si>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</si>
  <si>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</si>
  <si>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</si>
  <si>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</si>
  <si>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</si>
  <si>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</si>
  <si>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</si>
  <si>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</si>
  <si>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</si>
  <si>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</si>
  <si>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</si>
  <si>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</si>
  <si>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</si>
  <si>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</si>
  <si>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</si>
  <si>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</si>
  <si>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</si>
  <si>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</si>
  <si>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</si>
  <si>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</si>
  <si>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</si>
  <si>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</si>
  <si>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</si>
  <si>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</si>
  <si>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</si>
  <si>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</si>
  <si>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</si>
  <si>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</si>
  <si>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</si>
  <si>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</si>
  <si>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</si>
  <si>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</si>
  <si>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</si>
  <si>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</si>
  <si>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</si>
  <si>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</si>
  <si>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</si>
  <si>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</si>
  <si>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</si>
  <si>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</si>
  <si>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</si>
  <si>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</si>
  <si>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</si>
  <si>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</si>
  <si>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</si>
  <si>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</si>
  <si>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</si>
  <si>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</si>
  <si>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</si>
  <si>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</si>
  <si>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</si>
  <si>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</si>
  <si>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</si>
  <si>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</si>
  <si>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</si>
  <si>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</si>
  <si>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</si>
  <si>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</si>
  <si>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</si>
  <si>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</si>
  <si>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</si>
  <si>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</si>
  <si>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</si>
  <si>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</si>
  <si>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</si>
  <si>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</si>
  <si>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</si>
  <si>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</si>
  <si>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</si>
  <si>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</si>
  <si>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</si>
  <si>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</si>
  <si>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</si>
  <si>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</si>
  <si>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</si>
  <si>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</si>
  <si>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</si>
  <si>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</si>
  <si>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</si>
  <si>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</si>
  <si>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</si>
  <si>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</si>
  <si>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</si>
  <si>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</si>
  <si>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</si>
  <si>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</si>
  <si>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</si>
  <si>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</si>
  <si>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</si>
  <si>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</si>
  <si>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</si>
  <si>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</si>
  <si>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</si>
  <si>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</si>
  <si>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</si>
  <si>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</si>
  <si>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</si>
  <si>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</si>
  <si>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</si>
  <si>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</si>
  <si>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</si>
  <si>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</si>
  <si>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</si>
  <si>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</si>
  <si>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</si>
  <si>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</si>
  <si>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</si>
  <si>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</si>
  <si>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</si>
  <si>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</si>
  <si>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</si>
  <si>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</si>
  <si>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</si>
  <si>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</si>
  <si>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</si>
  <si>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</si>
  <si>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</si>
  <si>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</si>
  <si>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</si>
  <si>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</si>
  <si>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</si>
  <si>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</si>
  <si>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</si>
  <si>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</si>
  <si>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</si>
  <si>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</si>
  <si>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</si>
  <si>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</si>
  <si>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</si>
  <si>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</si>
  <si>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</si>
  <si>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</si>
  <si>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</si>
  <si>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</si>
  <si>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</si>
  <si>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</si>
  <si>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</si>
  <si>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</si>
  <si>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</si>
  <si>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</si>
  <si>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</si>
  <si>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</si>
  <si>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</si>
  <si>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</si>
  <si>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</si>
  <si>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</si>
  <si>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</si>
  <si>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</si>
  <si>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</si>
  <si>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</si>
  <si>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</si>
  <si>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</si>
  <si>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</si>
  <si>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</si>
  <si>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</si>
  <si>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</si>
  <si>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</si>
  <si>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</si>
  <si>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</si>
  <si>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</si>
  <si>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</si>
  <si>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</si>
  <si>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</si>
  <si>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</si>
  <si>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</si>
  <si>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</si>
  <si>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</si>
  <si>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</si>
  <si>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</si>
  <si>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</si>
  <si>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</si>
  <si>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</si>
  <si>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</si>
  <si>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</si>
  <si>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</si>
  <si>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</si>
  <si>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</si>
  <si>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</si>
  <si>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</si>
  <si>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</si>
  <si>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</si>
  <si>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</si>
  <si>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</si>
  <si>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</si>
  <si>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</si>
  <si>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</si>
  <si>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</si>
  <si>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</si>
  <si>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</si>
  <si>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</si>
  <si>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</si>
  <si>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</si>
  <si>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</si>
  <si>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</si>
  <si>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</si>
  <si>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</si>
  <si>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</si>
  <si>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</si>
  <si>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</si>
  <si>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</si>
  <si>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</si>
  <si>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</si>
  <si>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</si>
  <si>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</si>
  <si>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</si>
  <si>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</si>
  <si>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</si>
  <si>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</si>
  <si>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</si>
  <si>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</si>
  <si>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</si>
  <si>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</si>
  <si>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</si>
  <si>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</si>
  <si>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</si>
  <si>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</si>
  <si>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</si>
  <si>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</si>
  <si>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</si>
  <si>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</si>
  <si>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</si>
  <si>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</si>
  <si>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</si>
  <si>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</si>
  <si>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</si>
  <si>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</si>
  <si>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</si>
  <si>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</si>
  <si>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</si>
  <si>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</si>
  <si>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</si>
  <si>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</si>
  <si>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</si>
  <si>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</si>
  <si>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</si>
  <si>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</si>
  <si>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</si>
  <si>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</si>
  <si>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</si>
  <si>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</si>
  <si>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</si>
  <si>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</si>
  <si>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</si>
  <si>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</si>
  <si>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</si>
  <si>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</si>
  <si>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</si>
  <si>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</si>
  <si>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</si>
  <si>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</si>
  <si>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</si>
  <si>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</si>
  <si>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</si>
  <si>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</si>
  <si>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</si>
  <si>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</si>
  <si>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</si>
  <si>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</si>
  <si>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</si>
  <si>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</si>
  <si>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</si>
  <si>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</si>
  <si>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</si>
  <si>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</si>
  <si>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</si>
  <si>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</si>
  <si>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</si>
  <si>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</si>
  <si>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</si>
  <si>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</si>
  <si>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</si>
  <si>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</si>
  <si>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</si>
  <si>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</si>
  <si>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</si>
  <si>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</si>
  <si>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</si>
  <si>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</si>
  <si>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</si>
  <si>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</si>
  <si>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</si>
  <si>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</si>
  <si>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</si>
  <si>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</si>
  <si>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</si>
  <si>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</si>
  <si>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</si>
  <si>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</si>
  <si>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</si>
  <si>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</si>
  <si>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</si>
  <si>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</si>
  <si>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</si>
  <si>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</si>
  <si>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</si>
  <si>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</si>
  <si>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</si>
  <si>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</si>
  <si>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</si>
  <si>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</si>
  <si>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</si>
  <si>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</si>
  <si>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</si>
  <si>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</si>
  <si>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</si>
  <si>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</si>
  <si>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</si>
  <si>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</si>
  <si>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</si>
  <si>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</si>
  <si>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</si>
  <si>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</si>
  <si>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</si>
  <si>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</si>
  <si>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</si>
  <si>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</si>
  <si>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</si>
  <si>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</si>
  <si>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</si>
  <si>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</si>
  <si>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</si>
  <si>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</si>
  <si>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</si>
  <si>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</si>
  <si>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</si>
  <si>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</si>
  <si>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</si>
  <si>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</si>
  <si>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</si>
  <si>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</si>
  <si>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</si>
  <si>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</si>
  <si>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</si>
  <si>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</si>
  <si>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</si>
  <si>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</si>
  <si>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</si>
  <si>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</si>
  <si>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</si>
  <si>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</si>
  <si>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</si>
  <si>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</si>
  <si>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</si>
  <si>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</si>
  <si>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</si>
  <si>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</si>
  <si>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</si>
  <si>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</si>
  <si>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</si>
  <si>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</si>
  <si>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</si>
  <si>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</si>
  <si>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</si>
  <si>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</si>
  <si>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</si>
  <si>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</si>
  <si>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</si>
  <si>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</si>
  <si>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</si>
  <si>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</si>
  <si>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</si>
  <si>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</si>
  <si>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</si>
  <si>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</si>
  <si>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</si>
  <si>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</si>
  <si>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</si>
  <si>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</si>
  <si>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</si>
  <si>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</si>
  <si>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</si>
  <si>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</si>
  <si>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</si>
  <si>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</si>
  <si>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</si>
  <si>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</si>
  <si>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</si>
  <si>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</si>
  <si>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</si>
  <si>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</si>
  <si>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</si>
  <si>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</si>
  <si>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</si>
  <si>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</si>
  <si>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</si>
  <si>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</si>
  <si>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</si>
  <si>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</si>
  <si>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</si>
  <si>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</si>
  <si>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</si>
  <si>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</si>
  <si>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</si>
  <si>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</si>
  <si>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</si>
  <si>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</si>
  <si>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</si>
  <si>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</si>
  <si>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</si>
  <si>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</si>
  <si>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</si>
  <si>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</si>
  <si>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</si>
  <si>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</si>
  <si>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</si>
  <si>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</si>
  <si>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</si>
  <si>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</si>
  <si>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</si>
  <si>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</si>
  <si>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</si>
  <si>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</si>
  <si>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</si>
  <si>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</si>
  <si>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</si>
  <si>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</si>
  <si>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</si>
  <si>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</si>
  <si>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</si>
  <si>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</si>
  <si>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</si>
  <si>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</si>
  <si>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</si>
  <si>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</si>
  <si>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</si>
  <si>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</si>
  <si>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</si>
  <si>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</si>
  <si>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</si>
  <si>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</si>
  <si>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</si>
  <si>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</si>
  <si>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</si>
  <si>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</si>
  <si>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</si>
  <si>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</si>
  <si>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</si>
  <si>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</si>
  <si>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</si>
  <si>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</si>
  <si>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</si>
  <si>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</si>
  <si>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</si>
  <si>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</si>
  <si>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</si>
  <si>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</si>
  <si>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</si>
  <si>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</si>
  <si>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</si>
  <si>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</si>
  <si>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</si>
  <si>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</si>
  <si>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</si>
  <si>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</si>
  <si>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</si>
  <si>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</si>
  <si>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</si>
  <si>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</si>
  <si>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</si>
  <si>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</si>
  <si>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</si>
  <si>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</si>
  <si>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</si>
  <si>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</si>
  <si>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</si>
  <si>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</si>
  <si>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</si>
  <si>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</si>
  <si>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</si>
  <si>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</si>
  <si>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</si>
  <si>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</si>
  <si>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</si>
  <si>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</si>
  <si>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</si>
  <si>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</si>
  <si>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</si>
  <si>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</si>
  <si>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</si>
  <si>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</si>
  <si>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</si>
  <si>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</si>
  <si>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</si>
  <si>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</si>
  <si>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</si>
  <si>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</si>
  <si>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</si>
  <si>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</si>
  <si>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</si>
  <si>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</si>
  <si>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</si>
  <si>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</si>
  <si>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</si>
  <si>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</si>
  <si>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</si>
  <si>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</si>
  <si>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</si>
  <si>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</si>
  <si>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</si>
  <si>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</si>
  <si>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</si>
  <si>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</si>
  <si>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</si>
  <si>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</si>
  <si>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</si>
  <si>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</si>
  <si>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</si>
  <si>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</si>
  <si>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</si>
  <si>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</si>
  <si>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</si>
  <si>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</si>
  <si>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</si>
  <si>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</si>
  <si>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</si>
  <si>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</si>
  <si>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</si>
  <si>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</si>
  <si>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</si>
  <si>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</si>
  <si>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</si>
  <si>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</si>
  <si>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</si>
  <si>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</si>
  <si>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</si>
  <si>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</si>
  <si>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</si>
  <si>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</si>
  <si>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</si>
  <si>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</si>
  <si>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</si>
  <si>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</si>
  <si>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</si>
  <si>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</si>
  <si>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</si>
  <si>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</si>
  <si>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</si>
  <si>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</si>
  <si>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</si>
  <si>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</si>
  <si>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</si>
  <si>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</si>
  <si>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</si>
  <si>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</si>
  <si>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</si>
  <si>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</si>
  <si>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</si>
  <si>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</si>
  <si>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</si>
  <si>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</si>
  <si>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</si>
  <si>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</si>
  <si>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</si>
  <si>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</si>
  <si>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</si>
  <si>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</si>
  <si>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</si>
  <si>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</si>
  <si>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</si>
  <si>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</si>
  <si>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</si>
  <si>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</si>
  <si>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</si>
  <si>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</si>
  <si>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</si>
  <si>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</si>
  <si>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</si>
  <si>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</si>
  <si>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</si>
  <si>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</si>
  <si>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</si>
  <si>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</si>
  <si>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</si>
  <si>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</si>
  <si>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</si>
  <si>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</si>
  <si>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</si>
  <si>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</si>
  <si>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</si>
  <si>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</si>
  <si>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</si>
  <si>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</si>
  <si>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</si>
  <si>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</si>
  <si>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</si>
  <si>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</si>
  <si>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</si>
  <si>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</si>
  <si>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</si>
  <si>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</si>
  <si>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</si>
  <si>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</si>
  <si>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</si>
  <si>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</si>
  <si>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</si>
  <si>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</si>
  <si>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</si>
  <si>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</si>
  <si>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</si>
  <si>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</si>
  <si>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</si>
  <si>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</si>
  <si>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</si>
  <si>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</si>
  <si>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</si>
  <si>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</si>
  <si>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</si>
  <si>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</si>
  <si>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</si>
  <si>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</si>
  <si>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</si>
  <si>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</si>
  <si>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</si>
  <si>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</si>
  <si>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</si>
  <si>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</si>
  <si>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</si>
  <si>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</si>
  <si>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</si>
  <si>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</si>
  <si>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</si>
  <si>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</si>
  <si>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</si>
  <si>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</si>
  <si>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</si>
  <si>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</si>
  <si>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</si>
  <si>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</si>
  <si>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</si>
  <si>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</si>
  <si>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</si>
  <si>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</si>
  <si>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</si>
  <si>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</si>
  <si>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</si>
  <si>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</si>
  <si>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</si>
  <si>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</si>
  <si>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</si>
  <si>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</si>
  <si>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</si>
  <si>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</si>
  <si>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</si>
  <si>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</si>
  <si>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</si>
  <si>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</si>
  <si>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</si>
  <si>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</si>
  <si>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</si>
  <si>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</si>
  <si>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</si>
  <si>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</si>
  <si>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</si>
  <si>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</si>
  <si>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</si>
  <si>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</si>
  <si>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</si>
  <si>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</si>
  <si>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</si>
  <si>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</si>
  <si>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</si>
  <si>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</si>
  <si>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</si>
  <si>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</si>
  <si>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</si>
  <si>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</si>
  <si>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</si>
  <si>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</si>
  <si>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</si>
  <si>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</si>
  <si>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</si>
  <si>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</si>
  <si>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</si>
  <si>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</si>
  <si>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</si>
  <si>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</si>
  <si>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</si>
  <si>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</si>
  <si>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</si>
  <si>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</si>
  <si>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</si>
  <si>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</si>
  <si>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</si>
  <si>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</si>
  <si>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</si>
  <si>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</si>
  <si>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</si>
  <si>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</si>
  <si>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</si>
  <si>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</si>
  <si>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</si>
  <si>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</si>
  <si>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</si>
  <si>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</si>
  <si>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</si>
  <si>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</si>
  <si>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</si>
  <si>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</si>
  <si>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</si>
  <si>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</si>
  <si>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</si>
  <si>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</si>
  <si>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</si>
  <si>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</si>
  <si>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</si>
  <si>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</si>
  <si>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</si>
  <si>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</si>
  <si>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</si>
  <si>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</si>
  <si>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</si>
  <si>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</si>
  <si>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</si>
  <si>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</si>
  <si>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</si>
  <si>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</si>
  <si>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</si>
  <si>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</si>
  <si>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</si>
  <si>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</si>
  <si>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</si>
  <si>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</si>
  <si>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</si>
  <si>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</si>
  <si>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</si>
  <si>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</si>
  <si>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</si>
  <si>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</si>
  <si>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</si>
  <si>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</si>
  <si>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</si>
  <si>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</si>
  <si>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</si>
  <si>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</si>
  <si>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</si>
  <si>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</si>
  <si>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</si>
  <si>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</si>
  <si>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</si>
  <si>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</si>
  <si>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</si>
  <si>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</si>
  <si>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</si>
  <si>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</si>
  <si>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</si>
  <si>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</si>
  <si>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</si>
  <si>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</si>
  <si>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</si>
  <si>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</si>
  <si>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</si>
  <si>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</si>
  <si>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</si>
  <si>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</si>
  <si>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</si>
  <si>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</si>
  <si>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</si>
  <si>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</si>
  <si>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</si>
  <si>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</si>
  <si>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</si>
  <si>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</si>
  <si>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</si>
  <si>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</si>
  <si>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</si>
  <si>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</si>
  <si>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</si>
  <si>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</si>
  <si>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</si>
  <si>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</si>
  <si>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</si>
  <si>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</si>
  <si>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</si>
  <si>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</si>
  <si>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</si>
  <si>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</si>
  <si>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</si>
  <si>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</si>
  <si>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</si>
  <si>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</si>
  <si>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</si>
  <si>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</si>
  <si>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</si>
  <si>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</si>
  <si>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</si>
  <si>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</si>
  <si>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</si>
  <si>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</si>
  <si>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</si>
  <si>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</si>
  <si>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</si>
  <si>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</si>
  <si>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</si>
  <si>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</si>
  <si>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</si>
  <si>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</si>
  <si>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</si>
  <si>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</si>
  <si>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</si>
  <si>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</si>
  <si>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</si>
  <si>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</si>
  <si>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</si>
  <si>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</si>
  <si>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</si>
  <si>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</si>
  <si>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</si>
  <si>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</si>
  <si>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</si>
  <si>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</si>
  <si>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</si>
  <si>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</si>
  <si>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</si>
  <si>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</si>
  <si>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</si>
  <si>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</si>
  <si>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</si>
  <si>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</si>
  <si>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</si>
  <si>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</si>
  <si>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</si>
  <si>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</si>
  <si>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</si>
  <si>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</si>
  <si>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</si>
  <si>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</si>
  <si>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</si>
  <si>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</si>
  <si>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</si>
  <si>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</si>
  <si>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</si>
  <si>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</si>
  <si>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</si>
  <si>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</si>
  <si>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</si>
  <si>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</si>
  <si>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</si>
  <si>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</si>
  <si>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</si>
  <si>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</si>
  <si>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</si>
  <si>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</si>
  <si>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</si>
  <si>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</si>
  <si>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</si>
  <si>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</si>
  <si>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</si>
  <si>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</si>
  <si>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</si>
  <si>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</si>
  <si>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</si>
  <si>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</si>
  <si>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</si>
  <si>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</si>
  <si>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</si>
  <si>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</si>
  <si>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</si>
  <si>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</si>
  <si>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</si>
  <si>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</si>
  <si>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</si>
  <si>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</si>
  <si>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</si>
  <si>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</si>
  <si>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</si>
  <si>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</si>
  <si>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</si>
  <si>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</si>
  <si>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</si>
  <si>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</si>
  <si>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</si>
  <si>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</si>
  <si>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</si>
  <si>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</si>
  <si>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</si>
  <si>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</si>
  <si>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</si>
  <si>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</si>
  <si>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</si>
  <si>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</si>
  <si>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</si>
  <si>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</si>
  <si>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</si>
  <si>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</si>
  <si>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</si>
  <si>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</si>
  <si>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</si>
  <si>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</si>
  <si>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</si>
  <si>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</si>
  <si>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</si>
  <si>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</si>
  <si>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</si>
  <si>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</si>
  <si>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</si>
  <si>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</si>
  <si>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</si>
  <si>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</si>
  <si>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</si>
  <si>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</si>
  <si>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</si>
  <si>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</si>
  <si>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</si>
  <si>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</si>
  <si>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</si>
  <si>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</si>
  <si>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</si>
  <si>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</si>
  <si>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</si>
  <si>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</si>
  <si>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</si>
  <si>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</si>
  <si>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</si>
  <si>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</si>
  <si>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</si>
  <si>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</si>
  <si>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</si>
  <si>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</si>
  <si>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</si>
  <si>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</si>
  <si>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</si>
  <si>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</si>
  <si>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</si>
  <si>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</si>
  <si>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</si>
  <si>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</si>
  <si>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</si>
  <si>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</si>
  <si>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</si>
  <si>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</si>
  <si>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</si>
  <si>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</si>
  <si>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</si>
  <si>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</si>
  <si>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</si>
  <si>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</si>
  <si>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</si>
  <si>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</si>
  <si>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</si>
  <si>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</si>
  <si>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</si>
  <si>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</si>
  <si>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</si>
  <si>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</si>
  <si>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</si>
  <si>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</si>
  <si>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</si>
  <si>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</si>
  <si>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</si>
  <si>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</si>
  <si>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</si>
  <si>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</si>
  <si>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</si>
  <si>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</si>
  <si>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</si>
  <si>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</si>
  <si>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</si>
  <si>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</si>
  <si>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</si>
  <si>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</si>
  <si>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</si>
  <si>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</si>
  <si>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</si>
  <si>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</si>
  <si>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</si>
  <si>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</si>
  <si>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</si>
  <si>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</si>
  <si>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</si>
  <si>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</si>
  <si>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</si>
  <si>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</si>
  <si>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</si>
  <si>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</si>
  <si>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</si>
  <si>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</si>
  <si>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</si>
  <si>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</si>
  <si>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</si>
  <si>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</si>
  <si>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</si>
  <si>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</si>
  <si>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</si>
  <si>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</si>
  <si>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</si>
  <si>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</si>
  <si>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</si>
  <si>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</si>
  <si>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</si>
  <si>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</si>
  <si>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</si>
  <si>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</si>
  <si>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</si>
  <si>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</si>
  <si>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</si>
  <si>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</si>
  <si>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</si>
  <si>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</si>
  <si>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</si>
  <si>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</si>
  <si>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</si>
  <si>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</si>
  <si>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</si>
  <si>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</si>
  <si>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</si>
  <si>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</si>
  <si>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</si>
  <si>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</si>
  <si>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</si>
  <si>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</si>
  <si>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</si>
  <si>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</si>
  <si>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</si>
  <si>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</si>
  <si>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</si>
  <si>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</si>
  <si>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</si>
  <si>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</si>
  <si>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</si>
  <si>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</si>
  <si>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</si>
  <si>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</si>
  <si>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</si>
  <si>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</si>
  <si>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</si>
  <si>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</si>
  <si>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</si>
  <si>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</si>
  <si>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</si>
  <si>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</si>
  <si>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</si>
  <si>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</si>
  <si>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</si>
  <si>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</si>
  <si>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</si>
  <si>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</si>
  <si>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</si>
  <si>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</si>
  <si>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</si>
  <si>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</si>
  <si>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</si>
  <si>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</si>
  <si>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</si>
  <si>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</si>
  <si>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</si>
  <si>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</si>
  <si>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</si>
  <si>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</si>
  <si>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</si>
  <si>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</si>
  <si>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</si>
  <si>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</si>
  <si>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</si>
  <si>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</si>
  <si>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</si>
  <si>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</si>
  <si>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</si>
  <si>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</si>
  <si>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</si>
  <si>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</si>
  <si>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</si>
  <si>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</si>
  <si>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</si>
  <si>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</si>
  <si>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</si>
  <si>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</si>
  <si>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</si>
  <si>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</si>
  <si>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</si>
  <si>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</si>
  <si>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</si>
  <si>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</si>
  <si>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</si>
  <si>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</si>
  <si>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</si>
  <si>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</si>
  <si>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</si>
  <si>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</si>
  <si>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</si>
  <si>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</si>
  <si>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</si>
  <si>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</si>
  <si>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</si>
  <si>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</si>
  <si>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</si>
  <si>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</si>
  <si>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</si>
  <si>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</si>
  <si>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</si>
  <si>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</si>
  <si>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</si>
  <si>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</si>
  <si>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</si>
  <si>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</si>
  <si>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</si>
  <si>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</si>
  <si>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</si>
  <si>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</si>
  <si>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</si>
  <si>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</si>
  <si>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</si>
  <si>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</si>
  <si>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</si>
  <si>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</si>
  <si>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</si>
  <si>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</si>
  <si>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</si>
  <si>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</si>
  <si>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</si>
  <si>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</si>
  <si>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</si>
  <si>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</si>
  <si>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</si>
  <si>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</si>
  <si>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</si>
  <si>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</si>
  <si>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</si>
  <si>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</si>
  <si>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</si>
  <si>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</si>
  <si>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</si>
  <si>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</si>
  <si>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</si>
  <si>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</si>
  <si>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</si>
  <si>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</si>
  <si>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</si>
  <si>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</si>
  <si>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</si>
  <si>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</si>
  <si>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</si>
  <si>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</si>
  <si>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</si>
  <si>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</si>
  <si>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</si>
  <si>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</si>
  <si>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</si>
  <si>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</si>
  <si>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</si>
  <si>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</si>
  <si>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</si>
  <si>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</si>
  <si>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</si>
  <si>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</si>
  <si>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</si>
  <si>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</si>
  <si>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</si>
  <si>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</si>
  <si>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</si>
  <si>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</si>
  <si>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</si>
  <si>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</si>
  <si>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</si>
  <si>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</si>
  <si>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</si>
  <si>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</si>
  <si>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</si>
  <si>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</si>
  <si>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</si>
  <si>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</si>
  <si>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</si>
  <si>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</si>
  <si>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</si>
  <si>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</si>
  <si>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</si>
  <si>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</si>
  <si>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</si>
  <si>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</si>
  <si>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</si>
  <si>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</si>
  <si>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</si>
  <si>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</si>
  <si>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</si>
  <si>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</si>
  <si>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</si>
  <si>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</si>
  <si>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</si>
  <si>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</si>
  <si>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</si>
  <si>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</si>
  <si>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</si>
  <si>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</si>
  <si>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</si>
  <si>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</si>
  <si>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</si>
  <si>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</si>
  <si>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</si>
  <si>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</si>
  <si>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</si>
  <si>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</si>
  <si>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</si>
  <si>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</si>
  <si>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</si>
  <si>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</si>
  <si>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</si>
  <si>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</si>
  <si>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</si>
  <si>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</si>
  <si>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</si>
  <si>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</si>
  <si>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</si>
  <si>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</si>
  <si>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</si>
  <si>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</si>
  <si>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</si>
  <si>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</si>
  <si>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</si>
  <si>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</si>
  <si>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</si>
  <si>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</si>
  <si>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</si>
  <si>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</si>
  <si>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</si>
  <si>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</si>
  <si>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</si>
  <si>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</si>
  <si>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</si>
  <si>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</si>
  <si>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</si>
  <si>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</si>
  <si>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</si>
  <si>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</si>
  <si>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</si>
  <si>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</si>
  <si>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</si>
  <si>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</si>
  <si>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</si>
  <si>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</si>
  <si>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</si>
  <si>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</si>
  <si>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</si>
  <si>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</si>
  <si>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</si>
  <si>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</si>
  <si>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</si>
  <si>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</si>
  <si>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</si>
  <si>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</si>
  <si>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</si>
  <si>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</si>
  <si>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</si>
  <si>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</si>
  <si>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</si>
  <si>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</si>
  <si>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</si>
  <si>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</si>
  <si>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</si>
  <si>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</si>
  <si>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</si>
  <si>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</si>
  <si>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</si>
  <si>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</si>
  <si>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</si>
  <si>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</si>
  <si>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</si>
  <si>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</si>
  <si>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</si>
  <si>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</si>
  <si>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</si>
  <si>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</si>
  <si>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</si>
  <si>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</si>
  <si>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</si>
  <si>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</si>
  <si>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</si>
  <si>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</si>
  <si>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</si>
  <si>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</si>
  <si>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</si>
  <si>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</si>
  <si>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</si>
  <si>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</si>
  <si>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</si>
  <si>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</si>
  <si>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</si>
  <si>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</si>
  <si>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</si>
  <si>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</si>
  <si>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</si>
  <si>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</si>
  <si>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</si>
  <si>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</si>
  <si>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</si>
  <si>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</si>
  <si>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</si>
  <si>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</si>
  <si>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</si>
  <si>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</si>
  <si>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</si>
  <si>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</si>
  <si>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</si>
  <si>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</si>
  <si>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</si>
  <si>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</si>
  <si>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</si>
  <si>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</si>
  <si>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</si>
  <si>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</si>
  <si>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</si>
  <si>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</si>
  <si>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</si>
  <si>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</si>
  <si>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</si>
  <si>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</si>
  <si>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</si>
  <si>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</si>
  <si>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</si>
  <si>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</si>
  <si>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</si>
  <si>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</si>
  <si>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</si>
  <si>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</si>
  <si>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</si>
  <si>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</si>
  <si>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</si>
  <si>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</si>
  <si>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</si>
  <si>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</si>
  <si>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</si>
  <si>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</si>
  <si>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</si>
  <si>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</si>
  <si>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</si>
  <si>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</si>
  <si>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</si>
  <si>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</si>
  <si>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</si>
  <si>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</si>
  <si>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</si>
  <si>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</si>
  <si>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</si>
  <si>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</si>
  <si>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</si>
  <si>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</si>
  <si>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</si>
  <si>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</si>
  <si>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</si>
  <si>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</si>
  <si>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</si>
  <si>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</si>
  <si>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</si>
  <si>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</si>
  <si>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</si>
  <si>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</si>
  <si>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</si>
  <si>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</si>
  <si>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</si>
  <si>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</si>
  <si>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</si>
  <si>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</si>
  <si>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</si>
  <si>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</si>
  <si>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</si>
  <si>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</si>
  <si>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</si>
  <si>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</si>
  <si>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</si>
  <si>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</si>
  <si>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</si>
  <si>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</si>
  <si>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</si>
  <si>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</si>
  <si>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</si>
  <si>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</si>
  <si>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</si>
  <si>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</si>
  <si>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</si>
  <si>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</si>
  <si>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</si>
  <si>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</si>
  <si>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</si>
  <si>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</si>
  <si>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</si>
  <si>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</si>
  <si>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</si>
  <si>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</si>
  <si>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</si>
  <si>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</si>
  <si>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</si>
  <si>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</si>
  <si>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</si>
  <si>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</si>
  <si>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</si>
  <si>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</si>
  <si>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</si>
  <si>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</si>
  <si>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</si>
  <si>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</si>
  <si>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</si>
  <si>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</si>
  <si>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</si>
  <si>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</si>
  <si>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</si>
  <si>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</si>
  <si>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</si>
  <si>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</si>
  <si>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</si>
  <si>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</si>
  <si>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</si>
  <si>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</si>
  <si>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</si>
  <si>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</si>
  <si>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</si>
  <si>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</si>
  <si>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</si>
  <si>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</si>
  <si>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</si>
  <si>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</si>
  <si>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</si>
  <si>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</si>
  <si>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</si>
  <si>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</si>
  <si>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</si>
  <si>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</si>
  <si>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</si>
  <si>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</si>
  <si>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</si>
  <si>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</si>
  <si>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</si>
  <si>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</si>
  <si>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</si>
  <si>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</si>
  <si>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</si>
  <si>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</si>
  <si>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</si>
  <si>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</si>
  <si>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</si>
  <si>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</si>
  <si>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</si>
  <si>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</si>
  <si>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</si>
  <si>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</si>
  <si>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</si>
  <si>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</si>
  <si>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</si>
  <si>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</si>
  <si>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</si>
  <si>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</si>
  <si>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</si>
  <si>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</si>
  <si>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</si>
  <si>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</si>
  <si>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</si>
  <si>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</si>
  <si>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</si>
  <si>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</si>
  <si>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</si>
  <si>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</si>
  <si>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</si>
  <si>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</si>
  <si>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</si>
  <si>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</si>
  <si>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</si>
  <si>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</si>
  <si>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</si>
  <si>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</si>
  <si>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</si>
  <si>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</si>
  <si>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</si>
  <si>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</si>
  <si>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</si>
  <si>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</si>
  <si>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</si>
  <si>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</si>
  <si>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</si>
  <si>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</si>
  <si>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</si>
  <si>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</si>
  <si>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</si>
  <si>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</si>
  <si>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</si>
  <si>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</si>
  <si>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</si>
  <si>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</si>
  <si>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</si>
  <si>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</si>
  <si>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</si>
  <si>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</si>
  <si>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</si>
  <si>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</si>
  <si>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</si>
  <si>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</si>
  <si>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</si>
  <si>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</si>
  <si>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</si>
  <si>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</si>
  <si>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</si>
  <si>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</si>
  <si>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</si>
  <si>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</si>
  <si>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</si>
  <si>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</si>
  <si>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</si>
  <si>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</si>
  <si>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</si>
  <si>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</si>
  <si>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</si>
  <si>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</si>
  <si>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</si>
  <si>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</si>
  <si>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</si>
  <si>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</si>
  <si>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</si>
  <si>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</si>
  <si>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</si>
  <si>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</si>
  <si>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</si>
  <si>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</si>
  <si>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</si>
  <si>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</si>
  <si>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</si>
  <si>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</si>
  <si>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</si>
  <si>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</si>
  <si>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</si>
  <si>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</si>
  <si>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</si>
  <si>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</si>
  <si>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</si>
  <si>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</si>
  <si>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</si>
  <si>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</si>
  <si>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</si>
  <si>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</si>
  <si>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</si>
  <si>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</si>
  <si>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</si>
  <si>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</si>
  <si>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</si>
  <si>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</si>
  <si>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</si>
  <si>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</si>
  <si>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</si>
  <si>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</si>
  <si>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</si>
  <si>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</si>
  <si>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</si>
  <si>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</si>
  <si>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</si>
  <si>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</si>
  <si>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</si>
  <si>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</si>
  <si>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</si>
  <si>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</si>
  <si>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</si>
  <si>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</si>
  <si>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</si>
  <si>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</si>
  <si>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</si>
  <si>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</si>
  <si>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</si>
  <si>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</si>
  <si>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</si>
  <si>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</si>
  <si>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</si>
  <si>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</si>
  <si>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</si>
  <si>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</si>
  <si>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</si>
  <si>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</si>
  <si>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</si>
  <si>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</si>
  <si>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</si>
  <si>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</si>
  <si>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</si>
  <si>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</si>
  <si>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</si>
  <si>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</si>
  <si>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</si>
  <si>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</si>
  <si>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</si>
  <si>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</si>
  <si>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</si>
  <si>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</si>
  <si>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</si>
  <si>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</si>
  <si>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</si>
  <si>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</si>
  <si>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</si>
  <si>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</si>
  <si>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</si>
  <si>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</si>
  <si>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</si>
  <si>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</si>
  <si>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</si>
  <si>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</si>
  <si>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</si>
  <si>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</si>
  <si>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</si>
  <si>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</si>
  <si>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</si>
  <si>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</si>
  <si>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</si>
  <si>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</si>
  <si>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</si>
  <si>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</si>
  <si>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</si>
  <si>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</si>
  <si>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</si>
  <si>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</si>
  <si>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</si>
  <si>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</si>
  <si>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</si>
  <si>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</si>
  <si>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</si>
  <si>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</si>
  <si>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</si>
  <si>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</si>
  <si>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</si>
  <si>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</si>
  <si>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</si>
  <si>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</si>
  <si>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</si>
  <si>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</si>
  <si>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</si>
  <si>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</si>
  <si>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</si>
  <si>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</si>
  <si>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</si>
  <si>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</si>
  <si>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</si>
  <si>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</si>
  <si>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</si>
  <si>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</si>
  <si>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</si>
  <si>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</si>
  <si>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</si>
  <si>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</si>
  <si>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</si>
  <si>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</si>
  <si>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</si>
  <si>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</si>
  <si>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</si>
  <si>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</si>
  <si>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</si>
  <si>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</si>
  <si>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</si>
  <si>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</si>
  <si>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</si>
  <si>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</si>
  <si>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</si>
  <si>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</si>
  <si>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</si>
  <si>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</si>
  <si>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</si>
  <si>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</si>
  <si>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</si>
  <si>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</si>
  <si>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</si>
  <si>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</si>
  <si>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</si>
  <si>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</si>
  <si>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</si>
  <si>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</si>
  <si>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</si>
  <si>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</si>
  <si>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</si>
  <si>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</si>
  <si>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</si>
  <si>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</si>
  <si>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</si>
  <si>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</si>
  <si>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</si>
  <si>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</si>
  <si>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</si>
  <si>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</si>
  <si>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</si>
  <si>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</si>
  <si>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</si>
  <si>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</si>
  <si>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</si>
  <si>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</si>
  <si>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</si>
  <si>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</si>
  <si>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</si>
  <si>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</si>
  <si>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</si>
  <si>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</si>
  <si>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</si>
  <si>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</si>
  <si>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</si>
  <si>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</si>
  <si>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</si>
  <si>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</si>
  <si>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</si>
  <si>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</si>
  <si>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</si>
  <si>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</si>
  <si>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</si>
  <si>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</si>
  <si>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</si>
  <si>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</si>
  <si>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</si>
  <si>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</si>
  <si>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</si>
  <si>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</si>
  <si>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</si>
  <si>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</si>
  <si>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</si>
  <si>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</si>
  <si>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</si>
  <si>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</si>
  <si>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</si>
  <si>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</si>
  <si>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</si>
  <si>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</si>
  <si>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</si>
  <si>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</si>
  <si>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</si>
  <si>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</si>
  <si>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</si>
  <si>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</si>
  <si>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</si>
  <si>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</si>
  <si>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</si>
  <si>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</si>
  <si>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</si>
  <si>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</si>
  <si>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</si>
  <si>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</si>
  <si>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</si>
  <si>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</si>
  <si>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</si>
  <si>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</si>
  <si>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</si>
  <si>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</si>
  <si>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</si>
  <si>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</si>
  <si>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</si>
  <si>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</si>
  <si>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</si>
  <si>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</si>
  <si>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</si>
  <si>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</si>
  <si>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</si>
  <si>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</si>
  <si>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</si>
  <si>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</si>
  <si>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</si>
  <si>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</si>
  <si>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</si>
  <si>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</si>
  <si>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</si>
  <si>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</si>
  <si>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</si>
  <si>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</si>
  <si>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</si>
  <si>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</si>
  <si>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</si>
  <si>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</si>
  <si>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</si>
  <si>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</si>
  <si>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</si>
  <si>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</si>
  <si>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</si>
  <si>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</si>
  <si>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</si>
  <si>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</si>
  <si>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</si>
  <si>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</si>
  <si>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</si>
  <si>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</si>
  <si>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</si>
  <si>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</si>
  <si>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</si>
  <si>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</si>
  <si>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</si>
  <si>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</si>
  <si>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</si>
  <si>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</si>
  <si>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</si>
  <si>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</si>
  <si>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</si>
  <si>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</si>
  <si>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</si>
  <si>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</si>
  <si>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</si>
  <si>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</si>
  <si>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</si>
  <si>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</si>
  <si>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</si>
  <si>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</si>
  <si>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</si>
  <si>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</si>
  <si>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</si>
  <si>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</si>
  <si>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</si>
  <si>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</si>
  <si>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</si>
  <si>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</si>
  <si>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</si>
  <si>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</si>
  <si>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</si>
  <si>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</si>
  <si>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</si>
  <si>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</si>
  <si>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</si>
  <si>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</si>
  <si>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</si>
  <si>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</si>
  <si>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</si>
  <si>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</si>
  <si>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</si>
  <si>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</si>
  <si>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</si>
  <si>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</si>
  <si>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</si>
  <si>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</si>
  <si>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</si>
  <si>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</si>
  <si>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</si>
  <si>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</si>
  <si>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</si>
  <si>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</si>
  <si>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</si>
  <si>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</si>
  <si>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</si>
  <si>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</si>
  <si>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</si>
  <si>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</si>
  <si>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</si>
  <si>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</si>
  <si>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</si>
  <si>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</si>
  <si>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</si>
  <si>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</si>
  <si>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</si>
  <si>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</si>
  <si>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</si>
  <si>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</si>
  <si>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</si>
  <si>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</si>
  <si>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</si>
  <si>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</si>
  <si>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</si>
  <si>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</si>
  <si>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</si>
  <si>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</si>
  <si>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</si>
  <si>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</si>
  <si>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</si>
  <si>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</si>
  <si>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</si>
  <si>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</si>
  <si>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</si>
  <si>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</si>
  <si>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</si>
  <si>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</si>
  <si>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</si>
  <si>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</si>
  <si>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</si>
  <si>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</si>
  <si>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</si>
  <si>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</si>
  <si>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</si>
  <si>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</si>
  <si>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</si>
  <si>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</si>
  <si>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</si>
  <si>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</si>
  <si>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</si>
  <si>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</si>
  <si>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</si>
  <si>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</si>
  <si>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</si>
  <si>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</si>
  <si>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</si>
  <si>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</si>
  <si>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</si>
  <si>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</si>
  <si>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</si>
  <si>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</si>
  <si>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</si>
  <si>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</si>
  <si>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</si>
  <si>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</si>
  <si>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</si>
  <si>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</si>
  <si>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</si>
  <si>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</si>
  <si>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</si>
  <si>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</si>
  <si>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</si>
  <si>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</si>
  <si>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</si>
  <si>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</si>
  <si>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</si>
  <si>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</si>
  <si>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</si>
  <si>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</si>
  <si>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</si>
  <si>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</si>
  <si>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</si>
  <si>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</si>
  <si>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</si>
  <si>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</si>
  <si>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</si>
  <si>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</si>
  <si>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</si>
  <si>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</si>
  <si>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</si>
  <si>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</si>
  <si>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</si>
  <si>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</si>
  <si>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</si>
  <si>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</si>
  <si>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</si>
  <si>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</si>
  <si>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</si>
  <si>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</si>
  <si>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</si>
  <si>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</si>
  <si>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</si>
  <si>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</si>
  <si>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</si>
  <si>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</si>
  <si>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</si>
  <si>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</si>
  <si>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</si>
  <si>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</si>
  <si>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</si>
  <si>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</si>
  <si>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</si>
  <si>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</si>
  <si>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</si>
  <si>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</si>
  <si>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</si>
  <si>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</si>
  <si>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</si>
  <si>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</si>
  <si>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</si>
  <si>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</si>
  <si>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</si>
  <si>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</si>
  <si>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</si>
  <si>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</si>
  <si>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</si>
  <si>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</si>
  <si>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</si>
  <si>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</si>
  <si>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</si>
  <si>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</si>
  <si>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</si>
  <si>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</si>
  <si>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</si>
  <si>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</si>
  <si>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</si>
  <si>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</si>
  <si>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</si>
  <si>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</si>
  <si>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</si>
  <si>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</si>
  <si>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</si>
  <si>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</si>
  <si>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</si>
  <si>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</si>
  <si>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</si>
  <si>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</si>
  <si>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</si>
  <si>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</si>
  <si>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</si>
  <si>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</si>
  <si>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</si>
  <si>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</si>
  <si>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</si>
  <si>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</si>
  <si>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</si>
  <si>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</si>
  <si>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</si>
  <si>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</si>
  <si>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</si>
  <si>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</si>
  <si>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</si>
  <si>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</si>
  <si>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</si>
  <si>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</si>
  <si>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</si>
  <si>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</si>
  <si>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</si>
  <si>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</si>
  <si>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</si>
  <si>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</si>
  <si>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</si>
  <si>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</si>
  <si>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</si>
  <si>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</si>
  <si>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</si>
  <si>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</si>
  <si>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</si>
  <si>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</si>
  <si>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</si>
  <si>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</si>
  <si>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</si>
  <si>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</si>
  <si>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</si>
  <si>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</si>
  <si>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</si>
  <si>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</si>
  <si>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</si>
  <si>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</si>
  <si>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</si>
  <si>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</si>
  <si>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</si>
  <si>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</si>
  <si>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</si>
  <si>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</si>
  <si>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</si>
  <si>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</si>
  <si>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</si>
  <si>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</si>
  <si>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</si>
  <si>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</si>
  <si>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</si>
  <si>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</si>
  <si>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</si>
  <si>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</si>
  <si>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</si>
  <si>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</si>
  <si>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</si>
  <si>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</si>
  <si>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</si>
  <si>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</si>
  <si>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</si>
  <si>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</si>
  <si>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</si>
  <si>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</si>
  <si>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</si>
  <si>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</si>
  <si>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</si>
  <si>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</si>
  <si>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</si>
  <si>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</si>
  <si>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</si>
  <si>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</si>
  <si>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</si>
  <si>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</si>
  <si>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</si>
  <si>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</si>
  <si>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</si>
  <si>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</si>
  <si>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</si>
  <si>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</si>
  <si>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</si>
  <si>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</si>
  <si>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</si>
  <si>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</si>
  <si>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</si>
  <si>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</si>
  <si>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</si>
  <si>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</si>
  <si>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</si>
  <si>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</si>
  <si>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</si>
  <si>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</si>
  <si>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</si>
  <si>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</si>
  <si>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</si>
  <si>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</si>
  <si>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</si>
  <si>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</si>
  <si>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</si>
  <si>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</si>
  <si>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</si>
  <si>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</si>
  <si>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</si>
  <si>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</si>
  <si>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</si>
  <si>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</si>
  <si>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</si>
  <si>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</si>
  <si>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</si>
  <si>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</si>
  <si>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</si>
  <si>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</si>
  <si>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</si>
  <si>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</si>
  <si>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</si>
  <si>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</si>
  <si>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</si>
  <si>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</si>
  <si>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</si>
  <si>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</si>
  <si>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</si>
  <si>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</si>
  <si>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</si>
  <si>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</si>
  <si>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</si>
  <si>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</si>
  <si>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</si>
  <si>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</si>
  <si>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</si>
  <si>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</si>
  <si>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</si>
  <si>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</si>
  <si>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</si>
  <si>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</si>
  <si>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</si>
  <si>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</si>
  <si>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</si>
  <si>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</si>
  <si>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</si>
  <si>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</si>
  <si>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</si>
  <si>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</si>
  <si>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</si>
  <si>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</si>
  <si>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</si>
  <si>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</si>
  <si>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</si>
  <si>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</si>
  <si>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</si>
  <si>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</si>
  <si>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</si>
  <si>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</si>
  <si>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</si>
  <si>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</si>
  <si>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</si>
  <si>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</si>
  <si>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</si>
  <si>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</si>
  <si>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</si>
  <si>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</si>
  <si>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</si>
  <si>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</si>
  <si>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</si>
  <si>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</si>
  <si>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</si>
  <si>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</si>
  <si>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</si>
  <si>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</si>
  <si>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</si>
  <si>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</si>
  <si>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</si>
  <si>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</si>
  <si>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</si>
  <si>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</si>
  <si>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</si>
  <si>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</si>
  <si>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</si>
  <si>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</si>
  <si>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</si>
  <si>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</si>
  <si>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</si>
  <si>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</si>
  <si>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</si>
  <si>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</si>
  <si>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</si>
  <si>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</si>
  <si>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</si>
  <si>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</si>
  <si>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</si>
  <si>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</si>
  <si>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</si>
  <si>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</si>
  <si>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</si>
  <si>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</si>
  <si>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</si>
  <si>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</si>
  <si>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</si>
  <si>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</si>
  <si>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</si>
  <si>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</si>
  <si>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</si>
  <si>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</si>
  <si>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</si>
  <si>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</si>
  <si>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</si>
  <si>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</si>
  <si>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</si>
  <si>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</si>
  <si>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</si>
  <si>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</si>
  <si>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</si>
  <si>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</si>
  <si>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</si>
  <si>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</si>
  <si>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</si>
  <si>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</si>
  <si>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</si>
  <si>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</si>
  <si>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</si>
  <si>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</si>
  <si>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</si>
  <si>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</si>
  <si>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</si>
  <si>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</si>
  <si>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</si>
  <si>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</si>
  <si>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</si>
  <si>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</si>
  <si>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</si>
  <si>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</si>
  <si>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</si>
  <si>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</si>
  <si>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</si>
  <si>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</si>
  <si>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</si>
  <si>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</si>
  <si>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</si>
  <si>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</si>
  <si>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</si>
  <si>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</si>
  <si>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</si>
  <si>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</si>
  <si>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</si>
  <si>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</si>
  <si>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</si>
  <si>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</si>
  <si>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</si>
  <si>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</si>
  <si>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</si>
  <si>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</si>
  <si>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</si>
  <si>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</si>
  <si>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</si>
  <si>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</si>
  <si>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</si>
  <si>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</si>
  <si>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</si>
  <si>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</si>
  <si>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</si>
  <si>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</si>
  <si>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</si>
  <si>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</si>
  <si>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</si>
  <si>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</si>
  <si>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</si>
  <si>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</si>
  <si>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</si>
  <si>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</si>
  <si>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</si>
  <si>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</si>
  <si>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</si>
  <si>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</si>
  <si>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</si>
  <si>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</si>
  <si>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</si>
  <si>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</si>
  <si>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</si>
  <si>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</si>
  <si>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</si>
  <si>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</si>
  <si>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</si>
  <si>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</si>
  <si>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</si>
  <si>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</si>
  <si>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</si>
  <si>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</si>
  <si>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</si>
  <si>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</si>
  <si>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</si>
  <si>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</si>
  <si>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</si>
  <si>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</si>
  <si>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</si>
  <si>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</si>
  <si>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</si>
  <si>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</si>
  <si>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</si>
  <si>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</si>
  <si>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</si>
  <si>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</si>
  <si>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</si>
  <si>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</si>
  <si>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</si>
  <si>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</si>
  <si>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</si>
  <si>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</si>
  <si>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</si>
  <si>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</si>
  <si>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</si>
  <si>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</si>
  <si>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</si>
  <si>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</si>
  <si>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</si>
  <si>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</si>
  <si>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</si>
  <si>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</si>
  <si>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</si>
  <si>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</si>
  <si>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</si>
  <si>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</si>
  <si>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</si>
  <si>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</si>
  <si>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</si>
  <si>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</si>
  <si>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</si>
  <si>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</si>
  <si>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</si>
  <si>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</si>
  <si>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</si>
  <si>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</si>
  <si>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</si>
  <si>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</si>
  <si>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</si>
  <si>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</si>
  <si>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</si>
  <si>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</si>
  <si>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</si>
  <si>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</si>
  <si>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</si>
  <si>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</si>
  <si>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</si>
  <si>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</si>
  <si>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</si>
  <si>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</si>
  <si>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</si>
  <si>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</si>
  <si>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</si>
  <si>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</si>
  <si>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</si>
  <si>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</si>
  <si>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</si>
  <si>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</si>
  <si>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</si>
  <si>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</si>
  <si>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</si>
  <si>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</si>
  <si>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</si>
  <si>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</si>
  <si>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</si>
  <si>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</si>
  <si>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</si>
  <si>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</si>
  <si>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</si>
  <si>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</si>
  <si>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</si>
  <si>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</si>
  <si>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</si>
  <si>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</si>
  <si>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</si>
  <si>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</si>
  <si>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</si>
  <si>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</si>
  <si>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</si>
  <si>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</si>
  <si>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</si>
  <si>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</si>
  <si>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</si>
  <si>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</si>
  <si>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</si>
  <si>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</si>
  <si>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</si>
  <si>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</si>
  <si>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</si>
  <si>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</si>
  <si>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</si>
  <si>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</si>
  <si>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</si>
  <si>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</si>
  <si>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</si>
  <si>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</si>
  <si>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</si>
  <si>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</si>
  <si>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</si>
  <si>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</si>
  <si>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</si>
  <si>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</si>
  <si>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</si>
  <si>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</si>
  <si>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</si>
  <si>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</si>
  <si>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</si>
  <si>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</si>
  <si>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</si>
  <si>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</si>
  <si>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</si>
  <si>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</si>
  <si>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</si>
  <si>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</si>
  <si>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</si>
  <si>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</si>
  <si>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</si>
  <si>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</si>
  <si>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</si>
  <si>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</si>
  <si>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</si>
  <si>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</si>
  <si>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</si>
  <si>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</si>
  <si>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</si>
  <si>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</si>
  <si>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</si>
  <si>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</si>
  <si>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</si>
  <si>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</si>
  <si>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</si>
  <si>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</si>
  <si>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</si>
  <si>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</si>
  <si>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</si>
  <si>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</si>
  <si>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</si>
  <si>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</si>
  <si>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</si>
  <si>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</si>
  <si>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</si>
  <si>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</si>
  <si>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</si>
  <si>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</si>
  <si>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</si>
  <si>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</si>
  <si>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</si>
  <si>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</si>
  <si>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</si>
  <si>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</si>
  <si>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</si>
  <si>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</si>
  <si>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</si>
  <si>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</si>
  <si>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</si>
  <si>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</si>
  <si>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</si>
  <si>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</si>
  <si>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</si>
  <si>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</si>
  <si>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</si>
  <si>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</si>
  <si>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</si>
  <si>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</si>
  <si>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</si>
  <si>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</si>
  <si>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</si>
  <si>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</si>
  <si>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</si>
  <si>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</si>
  <si>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</si>
  <si>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</si>
  <si>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</si>
  <si>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</si>
  <si>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</si>
  <si>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</si>
  <si>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</si>
  <si>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</si>
  <si>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</si>
  <si>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</si>
  <si>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</si>
  <si>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</si>
  <si>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</si>
  <si>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</si>
  <si>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</si>
  <si>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</si>
  <si>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</si>
  <si>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</si>
  <si>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</si>
  <si>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</si>
  <si>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</si>
  <si>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</si>
  <si>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</si>
  <si>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</si>
  <si>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</si>
  <si>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</si>
  <si>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</si>
  <si>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</si>
  <si>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</si>
  <si>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</si>
  <si>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</si>
  <si>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</si>
  <si>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</si>
  <si>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</si>
  <si>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</si>
  <si>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</si>
  <si>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</si>
  <si>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</si>
  <si>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</si>
  <si>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</si>
  <si>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</si>
  <si>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</si>
  <si>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</si>
  <si>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</si>
  <si>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</si>
  <si>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</si>
  <si>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</si>
  <si>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</si>
  <si>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</si>
  <si>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</si>
  <si>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</si>
  <si>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</si>
  <si>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</si>
  <si>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</si>
  <si>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</si>
  <si>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</si>
  <si>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</si>
  <si>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</si>
  <si>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</si>
  <si>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</si>
  <si>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</si>
  <si>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</si>
  <si>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</si>
  <si>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</si>
  <si>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</si>
  <si>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</si>
  <si>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</si>
  <si>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</si>
  <si>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</si>
  <si>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</si>
  <si>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</si>
  <si>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</si>
  <si>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</si>
  <si>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</si>
  <si>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</si>
  <si>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</si>
  <si>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</si>
  <si>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</si>
  <si>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</si>
  <si>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</si>
  <si>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</si>
  <si>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</si>
  <si>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</si>
  <si>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</si>
  <si>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</si>
  <si>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</si>
  <si>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</si>
  <si>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</si>
  <si>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</si>
  <si>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</si>
  <si>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</si>
  <si>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</si>
  <si>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</si>
  <si>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</si>
  <si>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</si>
  <si>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</si>
  <si>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</si>
  <si>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</si>
  <si>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</si>
  <si>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</si>
  <si>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</si>
  <si>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</si>
  <si>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</si>
  <si>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</si>
  <si>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</si>
  <si>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</si>
  <si>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</si>
  <si>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</si>
  <si>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</si>
  <si>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</si>
  <si>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</si>
  <si>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</si>
  <si>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</si>
  <si>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</si>
  <si>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</si>
  <si>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</si>
  <si>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</si>
  <si>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</si>
  <si>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</si>
  <si>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</si>
  <si>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</si>
  <si>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</si>
  <si>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</si>
  <si>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</si>
  <si>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</si>
  <si>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</si>
  <si>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</si>
  <si>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</si>
  <si>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</si>
  <si>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</si>
  <si>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</si>
  <si>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</si>
  <si>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</si>
  <si>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</si>
  <si>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</si>
  <si>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</si>
  <si>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</si>
  <si>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</si>
  <si>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</si>
  <si>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</si>
  <si>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</si>
  <si>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</si>
  <si>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</si>
  <si>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</si>
  <si>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</si>
  <si>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</si>
  <si>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</si>
  <si>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</si>
  <si>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</si>
  <si>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</si>
  <si>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</si>
  <si>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</si>
  <si>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</si>
  <si>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</si>
  <si>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</si>
  <si>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</si>
  <si>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</si>
  <si>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</si>
  <si>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</si>
  <si>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</si>
  <si>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</si>
  <si>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</si>
  <si>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</si>
  <si>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</si>
  <si>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</si>
  <si>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</si>
  <si>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</si>
  <si>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</si>
  <si>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</si>
  <si>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</si>
  <si>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</si>
  <si>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</si>
  <si>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</si>
  <si>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</si>
  <si>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</si>
  <si>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</si>
  <si>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</si>
  <si>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</si>
  <si>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</si>
  <si>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</si>
  <si>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</si>
  <si>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</si>
  <si>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</si>
  <si>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</si>
  <si>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</si>
  <si>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</si>
  <si>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</si>
  <si>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</si>
  <si>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</si>
  <si>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</si>
  <si>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</si>
  <si>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</si>
  <si>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</si>
  <si>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</si>
  <si>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</si>
  <si>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</si>
  <si>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</si>
  <si>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</si>
  <si>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</si>
  <si>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</si>
  <si>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</si>
  <si>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</si>
  <si>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</si>
  <si>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</si>
  <si>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</si>
  <si>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</si>
  <si>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</si>
  <si>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</si>
  <si>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</si>
  <si>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</si>
  <si>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</si>
  <si>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</si>
  <si>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</si>
  <si>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</si>
  <si>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</si>
  <si>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</si>
  <si>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</si>
  <si>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</si>
  <si>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</si>
  <si>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</si>
  <si>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</si>
  <si>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</si>
  <si>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</si>
  <si>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</si>
  <si>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</si>
  <si>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</si>
  <si>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</si>
  <si>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</si>
  <si>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</si>
  <si>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</si>
  <si>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</si>
  <si>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</si>
  <si>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</si>
  <si>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</si>
  <si>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</si>
  <si>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</si>
  <si>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</si>
  <si>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</si>
  <si>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</si>
  <si>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</si>
  <si>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</si>
  <si>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</si>
  <si>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</si>
  <si>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</si>
  <si>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</si>
  <si>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</si>
  <si>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</si>
  <si>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</si>
  <si>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</si>
  <si>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</si>
  <si>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</si>
  <si>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</si>
  <si>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</si>
  <si>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</si>
  <si>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</si>
  <si>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</si>
  <si>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</si>
  <si>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</si>
  <si>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</si>
  <si>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</si>
  <si>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</si>
  <si>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</si>
  <si>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</si>
  <si>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</si>
  <si>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</si>
  <si>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</si>
  <si>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</si>
  <si>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</si>
  <si>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</si>
  <si>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</si>
  <si>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</si>
  <si>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</si>
  <si>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</si>
  <si>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</si>
  <si>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</si>
  <si>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</si>
  <si>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</si>
  <si>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</si>
  <si>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</si>
  <si>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</si>
  <si>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</si>
  <si>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</si>
  <si>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</si>
  <si>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</si>
  <si>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</si>
  <si>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</si>
  <si>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</si>
  <si>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</si>
  <si>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</si>
  <si>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</si>
  <si>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</si>
  <si>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</si>
  <si>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</si>
  <si>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</si>
  <si>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</si>
  <si>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</si>
  <si>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</si>
  <si>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</si>
  <si>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</si>
  <si>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</si>
  <si>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</si>
  <si>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</si>
  <si>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</si>
  <si>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</si>
  <si>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</si>
  <si>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</si>
  <si>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</si>
  <si>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</si>
  <si>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</si>
  <si>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</si>
  <si>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</si>
  <si>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</si>
  <si>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</si>
  <si>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</si>
  <si>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</si>
  <si>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</si>
  <si>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</si>
  <si>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</si>
  <si>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</si>
  <si>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</si>
  <si>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</si>
  <si>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</si>
  <si>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</si>
  <si>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</si>
  <si>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</si>
  <si>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</si>
  <si>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</si>
  <si>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</si>
  <si>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</si>
  <si>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</si>
  <si>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</si>
  <si>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</si>
  <si>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</si>
  <si>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</si>
  <si>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</si>
  <si>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</si>
  <si>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</si>
  <si>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</si>
  <si>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</si>
  <si>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</si>
  <si>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</si>
  <si>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</si>
  <si>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</si>
  <si>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</si>
  <si>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</si>
  <si>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</si>
  <si>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</si>
  <si>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</si>
  <si>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</si>
  <si>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</si>
  <si>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</si>
  <si>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</si>
  <si>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</si>
  <si>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</si>
  <si>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</si>
  <si>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</si>
  <si>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</si>
  <si>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</si>
  <si>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</si>
  <si>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</si>
  <si>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</si>
  <si>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</si>
  <si>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</si>
  <si>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</si>
  <si>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</si>
  <si>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</si>
  <si>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</si>
  <si>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</si>
  <si>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</si>
  <si>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</si>
  <si>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</si>
  <si>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</si>
  <si>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</si>
  <si>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</si>
  <si>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</si>
  <si>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</si>
  <si>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</si>
  <si>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</si>
  <si>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</si>
  <si>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</si>
  <si>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</si>
  <si>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</si>
  <si>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</si>
  <si>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</si>
  <si>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</si>
  <si>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</si>
  <si>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</si>
  <si>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</si>
  <si>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</si>
  <si>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</si>
  <si>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</si>
  <si>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</si>
  <si>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</si>
  <si>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</si>
  <si>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</si>
  <si>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</si>
  <si>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</si>
  <si>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</si>
  <si>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</si>
  <si>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</si>
  <si>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</si>
  <si>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</si>
  <si>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</si>
  <si>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</si>
  <si>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</si>
  <si>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</si>
  <si>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</si>
  <si>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</si>
  <si>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</si>
  <si>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</si>
  <si>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</si>
  <si>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</si>
  <si>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</si>
  <si>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</si>
  <si>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</si>
  <si>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</si>
  <si>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</si>
  <si>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</si>
  <si>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</si>
  <si>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</si>
  <si>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</si>
  <si>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</si>
  <si>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</si>
  <si>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</si>
  <si>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</si>
  <si>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</si>
  <si>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</si>
  <si>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</si>
  <si>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</si>
  <si>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</si>
  <si>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</si>
  <si>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</si>
  <si>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</si>
  <si>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</si>
  <si>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</si>
  <si>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</si>
  <si>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</si>
  <si>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</si>
  <si>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</si>
  <si>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</si>
  <si>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</si>
  <si>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</si>
  <si>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</si>
  <si>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</si>
  <si>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</si>
  <si>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</si>
  <si>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</si>
  <si>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</si>
  <si>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</si>
  <si>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</si>
  <si>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</si>
  <si>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</si>
  <si>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</si>
  <si>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</si>
  <si>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</si>
  <si>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</si>
  <si>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</si>
  <si>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</si>
  <si>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</si>
  <si>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</si>
  <si>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</si>
  <si>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</si>
  <si>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</si>
  <si>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</si>
  <si>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</si>
  <si>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</si>
  <si>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</si>
  <si>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</si>
  <si>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</si>
  <si>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</si>
  <si>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</si>
  <si>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</si>
  <si>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</si>
  <si>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</si>
  <si>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</si>
  <si>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</si>
  <si>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</si>
  <si>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</si>
  <si>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</si>
  <si>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</si>
  <si>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</si>
  <si>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</si>
  <si>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</si>
  <si>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</si>
  <si>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</si>
  <si>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</si>
  <si>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</si>
  <si>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</si>
  <si>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</si>
  <si>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</si>
  <si>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</si>
  <si>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</si>
  <si>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</si>
  <si>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</si>
  <si>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</si>
  <si>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</si>
  <si>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</si>
  <si>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</si>
  <si>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</si>
  <si>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</si>
  <si>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</si>
  <si>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</si>
  <si>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</si>
  <si>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</si>
  <si>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</si>
  <si>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</si>
  <si>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</si>
  <si>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</si>
  <si>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</si>
  <si>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</si>
  <si>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</si>
  <si>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</si>
  <si>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</si>
  <si>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</si>
  <si>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</si>
  <si>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</si>
  <si>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</si>
  <si>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</si>
  <si>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</si>
  <si>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</si>
  <si>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</si>
  <si>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</si>
  <si>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</si>
  <si>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</si>
  <si>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</si>
  <si>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</si>
  <si>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</si>
  <si>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</si>
  <si>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</si>
  <si>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</si>
  <si>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</si>
  <si>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</si>
  <si>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</si>
  <si>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</si>
  <si>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</si>
  <si>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</si>
  <si>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</si>
  <si>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</si>
  <si>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</si>
  <si>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</si>
  <si>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</si>
  <si>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</si>
  <si>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</si>
  <si>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</si>
  <si>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</si>
  <si>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</si>
  <si>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</si>
  <si>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</si>
  <si>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</si>
  <si>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</si>
  <si>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</si>
  <si>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</si>
  <si>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</si>
  <si>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</si>
  <si>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</si>
  <si>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</si>
  <si>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</si>
  <si>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</si>
  <si>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</si>
  <si>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</si>
  <si>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</si>
  <si>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</si>
  <si>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</si>
  <si>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</si>
  <si>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</si>
  <si>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</si>
  <si>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</si>
  <si>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</si>
  <si>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</si>
  <si>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</si>
  <si>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</si>
  <si>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</si>
  <si>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</si>
  <si>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</si>
  <si>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</si>
  <si>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</si>
  <si>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</si>
  <si>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</si>
  <si>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</si>
  <si>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</si>
  <si>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</si>
  <si>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</si>
  <si>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</si>
  <si>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</si>
  <si>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</si>
  <si>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</si>
  <si>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</si>
  <si>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</si>
  <si>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</si>
  <si>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</si>
  <si>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</si>
  <si>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</si>
  <si>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</si>
  <si>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</si>
  <si>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</si>
  <si>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</si>
  <si>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</si>
  <si>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</si>
  <si>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</si>
  <si>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</si>
  <si>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</si>
  <si>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</si>
  <si>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</si>
  <si>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</si>
  <si>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</si>
  <si>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</si>
  <si>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</si>
  <si>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</si>
  <si>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</si>
  <si>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</si>
  <si>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</si>
  <si>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</si>
  <si>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</si>
  <si>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</si>
  <si>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</si>
  <si>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</si>
  <si>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</si>
  <si>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</si>
  <si>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</si>
  <si>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</si>
  <si>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</si>
  <si>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</si>
  <si>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</si>
  <si>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</si>
  <si>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</si>
  <si>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</si>
  <si>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</si>
  <si>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</si>
  <si>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</si>
  <si>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</si>
  <si>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</si>
  <si>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</si>
  <si>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</si>
  <si>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</si>
  <si>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</si>
  <si>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</si>
  <si>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</si>
  <si>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</si>
  <si>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</si>
  <si>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</si>
  <si>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</si>
  <si>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</si>
  <si>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</si>
  <si>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</si>
  <si>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</si>
  <si>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</si>
  <si>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</si>
  <si>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</si>
  <si>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</si>
  <si>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</si>
  <si>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</si>
  <si>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</si>
  <si>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</si>
  <si>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</si>
  <si>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</si>
  <si>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</si>
  <si>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</si>
  <si>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</si>
  <si>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</si>
  <si>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</si>
  <si>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</si>
  <si>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</si>
  <si>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</si>
  <si>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</si>
  <si>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</si>
  <si>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</si>
  <si>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</si>
  <si>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</si>
  <si>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</si>
  <si>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</si>
  <si>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</si>
  <si>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</si>
  <si>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</si>
  <si>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</si>
  <si>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</si>
  <si>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</si>
  <si>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</si>
  <si>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</si>
  <si>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</si>
  <si>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</si>
  <si>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</si>
  <si>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</si>
  <si>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</si>
  <si>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</si>
  <si>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</si>
  <si>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</si>
  <si>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</si>
  <si>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</si>
  <si>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</si>
  <si>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</si>
  <si>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</si>
  <si>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</si>
  <si>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</si>
  <si>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</si>
  <si>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</si>
  <si>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</si>
  <si>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</si>
  <si>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</si>
  <si>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</si>
  <si>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</si>
  <si>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</si>
  <si>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</si>
  <si>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</si>
  <si>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</si>
  <si>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</si>
  <si>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</si>
  <si>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</si>
  <si>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</si>
  <si>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</si>
  <si>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</si>
  <si>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</si>
  <si>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</si>
  <si>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</si>
  <si>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</si>
  <si>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</si>
  <si>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</si>
  <si>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</si>
  <si>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</si>
  <si>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</si>
  <si>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</si>
  <si>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</si>
  <si>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</si>
  <si>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</si>
  <si>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</si>
  <si>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</si>
  <si>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</si>
  <si>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</si>
  <si>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</si>
  <si>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</si>
  <si>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</si>
  <si>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</si>
  <si>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</si>
  <si>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</si>
  <si>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</si>
  <si>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</si>
  <si>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</si>
  <si>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</si>
  <si>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</si>
  <si>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</si>
  <si>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</si>
  <si>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</si>
  <si>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</si>
  <si>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</si>
  <si>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</si>
  <si>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</si>
  <si>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</si>
  <si>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</si>
  <si>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</si>
  <si>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</si>
  <si>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</si>
  <si>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</si>
  <si>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</si>
  <si>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</si>
  <si>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</si>
  <si>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</si>
  <si>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</si>
  <si>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</si>
  <si>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</si>
  <si>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</si>
  <si>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</si>
  <si>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</si>
  <si>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</si>
  <si>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</si>
  <si>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</si>
  <si>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</si>
  <si>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</si>
  <si>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</si>
  <si>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</si>
  <si>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</si>
  <si>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</si>
  <si>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</si>
  <si>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</si>
  <si>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</si>
  <si>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</si>
  <si>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</si>
  <si>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</si>
  <si>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</si>
  <si>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</si>
  <si>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</si>
  <si>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</si>
  <si>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</si>
  <si>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</si>
  <si>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</si>
  <si>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</si>
  <si>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</si>
  <si>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</si>
  <si>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</si>
  <si>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</si>
  <si>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</si>
  <si>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</si>
  <si>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</si>
  <si>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</si>
  <si>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</si>
  <si>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</si>
  <si>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</si>
  <si>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</si>
  <si>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</si>
  <si>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</si>
  <si>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</si>
  <si>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</si>
  <si>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</si>
  <si>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</si>
  <si>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</si>
  <si>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</si>
  <si>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</si>
  <si>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</si>
  <si>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</si>
  <si>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</si>
  <si>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</si>
  <si>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</si>
  <si>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</si>
  <si>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</si>
  <si>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</si>
  <si>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</si>
  <si>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</si>
  <si>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</si>
  <si>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</si>
  <si>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</si>
  <si>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</si>
  <si>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</si>
  <si>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</si>
  <si>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</si>
  <si>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</si>
  <si>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</si>
  <si>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</si>
  <si>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</si>
  <si>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</si>
  <si>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</si>
  <si>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</si>
  <si>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</si>
  <si>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</si>
  <si>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</si>
  <si>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</si>
  <si>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</si>
  <si>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</si>
  <si>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</si>
  <si>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</si>
  <si>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</si>
  <si>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</si>
  <si>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</si>
  <si>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</si>
  <si>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</si>
  <si>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</si>
  <si>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</si>
  <si>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</si>
  <si>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</si>
  <si>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</si>
  <si>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</si>
  <si>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</si>
  <si>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</si>
  <si>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</si>
  <si>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</si>
  <si>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</si>
  <si>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</si>
  <si>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</si>
  <si>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</si>
  <si>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</si>
  <si>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</si>
  <si>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</si>
  <si>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</si>
  <si>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</si>
  <si>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</si>
  <si>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</si>
  <si>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</si>
  <si>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</si>
  <si>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</si>
  <si>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</si>
  <si>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</si>
  <si>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</si>
  <si>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</si>
  <si>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</si>
  <si>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</si>
  <si>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</si>
  <si>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</si>
  <si>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</si>
  <si>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</si>
  <si>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</si>
  <si>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</si>
  <si>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</si>
  <si>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</si>
  <si>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</si>
  <si>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</si>
  <si>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</si>
  <si>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</si>
  <si>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</si>
  <si>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</si>
  <si>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</si>
  <si>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</si>
  <si>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</si>
  <si>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</si>
  <si>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</si>
  <si>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</si>
  <si>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</si>
  <si>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</si>
  <si>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</si>
  <si>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</si>
  <si>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</si>
  <si>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</si>
  <si>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</si>
  <si>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</si>
  <si>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</si>
  <si>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</si>
  <si>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</si>
  <si>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</si>
  <si>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</si>
  <si>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</si>
  <si>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</si>
  <si>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</si>
  <si>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</si>
  <si>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</si>
  <si>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</si>
  <si>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</si>
  <si>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</si>
  <si>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</si>
  <si>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</si>
  <si>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</si>
  <si>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</si>
  <si>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</si>
  <si>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</si>
  <si>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</si>
  <si>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</si>
  <si>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</si>
  <si>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</si>
  <si>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</si>
  <si>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</si>
  <si>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</si>
  <si>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</si>
  <si>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</si>
  <si>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</si>
  <si>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</si>
  <si>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</si>
  <si>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</si>
  <si>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</si>
  <si>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</si>
  <si>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</si>
  <si>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</si>
  <si>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</si>
  <si>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</si>
  <si>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</si>
  <si>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</si>
  <si>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</si>
  <si>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</si>
  <si>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</si>
  <si>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</si>
  <si>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</si>
  <si>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</si>
  <si>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</si>
  <si>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</si>
  <si>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</si>
  <si>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</si>
  <si>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</si>
  <si>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</si>
  <si>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</si>
  <si>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</si>
  <si>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</si>
  <si>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</si>
  <si>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</si>
  <si>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</si>
  <si>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</si>
  <si>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</si>
  <si>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</si>
  <si>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</si>
  <si>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</si>
  <si>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</si>
  <si>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</si>
  <si>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</si>
  <si>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</si>
  <si>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</si>
  <si>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</si>
  <si>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</si>
  <si>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</si>
  <si>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</si>
  <si>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</si>
  <si>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</si>
  <si>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</si>
  <si>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</si>
  <si>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</si>
  <si>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</si>
  <si>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</si>
  <si>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</si>
  <si>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</si>
  <si>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</si>
  <si>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</si>
  <si>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</si>
  <si>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</si>
  <si>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</si>
  <si>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</si>
  <si>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</si>
  <si>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</si>
  <si>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</si>
  <si>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</si>
  <si>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</si>
  <si>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</si>
  <si>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</si>
  <si>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</si>
  <si>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</si>
  <si>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</si>
  <si>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</si>
  <si>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</si>
  <si>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</si>
  <si>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</si>
  <si>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</si>
  <si>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</si>
  <si>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</si>
  <si>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</si>
  <si>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</si>
  <si>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</si>
  <si>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</si>
  <si>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</si>
  <si>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</si>
  <si>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</si>
  <si>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</si>
  <si>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</si>
  <si>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</si>
  <si>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</si>
  <si>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</si>
  <si>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</si>
  <si>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</si>
  <si>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</si>
  <si>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</si>
  <si>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</si>
  <si>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</si>
  <si>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</si>
  <si>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</si>
  <si>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</si>
  <si>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</si>
  <si>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</si>
  <si>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</si>
  <si>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</si>
  <si>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</si>
  <si>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</si>
  <si>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</si>
  <si>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</si>
  <si>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</si>
  <si>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</si>
  <si>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</si>
  <si>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</si>
  <si>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</si>
  <si>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</si>
  <si>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</si>
  <si>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</si>
  <si>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</si>
  <si>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</si>
  <si>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</si>
  <si>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</si>
  <si>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</si>
  <si>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</si>
  <si>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</si>
  <si>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</si>
  <si>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</si>
  <si>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</si>
  <si>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</si>
  <si>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</si>
  <si>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</si>
  <si>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</si>
  <si>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</si>
  <si>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</si>
  <si>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</si>
  <si>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</si>
  <si>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</si>
  <si>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</si>
  <si>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</si>
  <si>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</si>
  <si>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</si>
  <si>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</si>
  <si>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</si>
  <si>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</si>
  <si>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</si>
  <si>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</si>
  <si>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</si>
  <si>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</si>
  <si>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</si>
  <si>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</si>
  <si>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</si>
  <si>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</si>
  <si>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</si>
  <si>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</si>
  <si>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</si>
  <si>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</si>
  <si>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</si>
  <si>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</si>
  <si>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</si>
  <si>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</si>
  <si>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</si>
  <si>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</si>
  <si>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</si>
  <si>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</si>
  <si>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</si>
  <si>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</si>
  <si>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</si>
  <si>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</si>
  <si>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</si>
  <si>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</si>
  <si>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</si>
  <si>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</si>
  <si>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</si>
  <si>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</si>
  <si>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</si>
  <si>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</si>
  <si>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</si>
  <si>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</si>
  <si>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</si>
  <si>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</si>
  <si>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</si>
  <si>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</si>
  <si>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</si>
  <si>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</si>
  <si>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</si>
  <si>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</si>
  <si>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</si>
  <si>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</si>
  <si>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</si>
  <si>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</si>
  <si>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</si>
  <si>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</si>
  <si>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</si>
  <si>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</si>
  <si>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</si>
  <si>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</si>
  <si>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</si>
  <si>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</si>
  <si>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</si>
  <si>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</si>
  <si>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</si>
  <si>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</si>
  <si>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</si>
  <si>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</si>
  <si>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</si>
  <si>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</si>
  <si>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</si>
  <si>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</si>
  <si>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</si>
  <si>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</si>
  <si>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</si>
  <si>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</si>
  <si>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</si>
  <si>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</si>
  <si>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</si>
  <si>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</si>
  <si>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</si>
  <si>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</si>
  <si>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</si>
  <si>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</si>
  <si>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</si>
  <si>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</si>
  <si>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</si>
  <si>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</si>
  <si>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</si>
  <si>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</si>
  <si>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</si>
  <si>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</si>
  <si>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</si>
  <si>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</si>
  <si>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</si>
  <si>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</si>
  <si>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</si>
  <si>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</si>
  <si>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</si>
  <si>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</si>
  <si>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</si>
  <si>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</si>
  <si>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</si>
  <si>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</si>
  <si>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</si>
  <si>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</si>
  <si>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</si>
  <si>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</si>
  <si>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</si>
  <si>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</si>
  <si>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</si>
  <si>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</si>
  <si>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</si>
  <si>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</si>
  <si>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</si>
  <si>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</si>
  <si>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</si>
  <si>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</si>
  <si>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</si>
  <si>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</si>
  <si>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</si>
  <si>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</si>
  <si>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</si>
  <si>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</si>
  <si>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</si>
  <si>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</si>
  <si>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</si>
  <si>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</si>
  <si>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</si>
  <si>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</si>
  <si>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</si>
  <si>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</si>
  <si>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</si>
  <si>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</si>
  <si>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</si>
  <si>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</si>
  <si>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</si>
  <si>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</si>
  <si>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</si>
  <si>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</si>
  <si>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</si>
  <si>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</si>
  <si>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</si>
  <si>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</si>
  <si>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</si>
  <si>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</si>
  <si>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</si>
  <si>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</si>
  <si>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</si>
  <si>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</si>
  <si>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</si>
  <si>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</si>
  <si>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</si>
  <si>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</si>
  <si>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</si>
  <si>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</si>
  <si>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</si>
  <si>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</si>
  <si>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</si>
  <si>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</si>
  <si>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</si>
  <si>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</si>
  <si>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</si>
  <si>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</si>
  <si>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</si>
  <si>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</si>
  <si>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</si>
  <si>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</si>
  <si>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</si>
  <si>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</si>
  <si>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</si>
  <si>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</si>
  <si>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</si>
  <si>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</si>
  <si>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</si>
  <si>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</si>
  <si>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</si>
  <si>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</si>
  <si>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</si>
  <si>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</si>
  <si>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</si>
  <si>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</si>
  <si>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</si>
  <si>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</si>
  <si>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</si>
  <si>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</si>
  <si>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</si>
  <si>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</si>
  <si>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</si>
  <si>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</si>
  <si>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</si>
  <si>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</si>
  <si>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</si>
  <si>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</si>
  <si>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</si>
  <si>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</si>
  <si>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</si>
  <si>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</si>
  <si>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</si>
  <si>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</si>
  <si>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</si>
  <si>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</si>
  <si>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</si>
  <si>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</si>
  <si>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</si>
  <si>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</si>
  <si>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</si>
  <si>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</si>
  <si>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</si>
  <si>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</si>
  <si>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</si>
  <si>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</si>
  <si>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</si>
  <si>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</si>
  <si>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</si>
  <si>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</si>
  <si>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</si>
  <si>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</si>
  <si>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</si>
  <si>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</si>
  <si>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</si>
  <si>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</si>
  <si>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</si>
  <si>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</si>
  <si>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</si>
  <si>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</si>
  <si>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</si>
  <si>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</si>
  <si>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</si>
  <si>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</si>
  <si>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</si>
  <si>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</si>
  <si>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</si>
  <si>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</si>
  <si>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</si>
  <si>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</si>
  <si>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</si>
  <si>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</si>
  <si>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</si>
  <si>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</si>
  <si>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</si>
  <si>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</si>
  <si>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</si>
  <si>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</si>
  <si>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</si>
  <si>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</si>
  <si>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</si>
  <si>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</si>
  <si>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</si>
  <si>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</si>
  <si>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</si>
  <si>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</si>
  <si>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</si>
  <si>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</si>
  <si>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</si>
  <si>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</si>
  <si>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</si>
  <si>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</si>
  <si>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</si>
  <si>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</si>
  <si>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</si>
  <si>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</si>
  <si>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</si>
  <si>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</si>
  <si>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</si>
  <si>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</si>
  <si>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</si>
  <si>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</si>
  <si>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</si>
  <si>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</si>
  <si>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</si>
  <si>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</si>
  <si>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</si>
  <si>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</si>
  <si>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</si>
  <si>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</si>
  <si>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</si>
  <si>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</si>
  <si>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</si>
  <si>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</si>
  <si>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</si>
  <si>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</si>
  <si>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</si>
  <si>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</si>
  <si>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</si>
  <si>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</si>
  <si>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</si>
  <si>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</si>
  <si>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</si>
  <si>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</si>
  <si>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</si>
  <si>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</si>
  <si>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</si>
  <si>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</si>
  <si>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</si>
  <si>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</si>
  <si>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</si>
  <si>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</si>
  <si>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</si>
  <si>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</si>
  <si>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</si>
  <si>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</si>
  <si>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</si>
  <si>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</si>
  <si>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</si>
  <si>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</si>
  <si>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</si>
  <si>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</si>
  <si>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</si>
  <si>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</si>
  <si>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</si>
  <si>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</si>
  <si>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</si>
  <si>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</si>
  <si>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</si>
  <si>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</si>
  <si>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</si>
  <si>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</si>
  <si>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</si>
  <si>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</si>
  <si>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</si>
  <si>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</si>
  <si>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</si>
  <si>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</si>
  <si>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</si>
  <si>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</si>
  <si>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</si>
  <si>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</si>
  <si>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</si>
  <si>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</si>
  <si>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</si>
  <si>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</si>
  <si>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</si>
  <si>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</si>
  <si>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</si>
  <si>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</si>
  <si>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</si>
  <si>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</si>
  <si>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</si>
  <si>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</si>
  <si>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</si>
  <si>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</si>
  <si>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</si>
  <si>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</si>
  <si>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</si>
  <si>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</si>
  <si>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</si>
  <si>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</si>
  <si>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</si>
  <si>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</si>
  <si>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</si>
  <si>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</si>
  <si>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</si>
  <si>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</si>
  <si>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</si>
  <si>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</si>
  <si>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</si>
  <si>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</si>
  <si>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</si>
  <si>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</si>
  <si>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</si>
  <si>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</si>
  <si>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</si>
  <si>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</si>
  <si>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</si>
  <si>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</si>
  <si>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</si>
  <si>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</si>
  <si>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</si>
  <si>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</si>
  <si>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</si>
  <si>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</si>
  <si>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</si>
  <si>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</si>
  <si>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</si>
  <si>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</si>
  <si>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</si>
  <si>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</si>
  <si>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</si>
  <si>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</si>
  <si>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</si>
  <si>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</si>
  <si>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</si>
  <si>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</si>
  <si>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</si>
  <si>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</si>
  <si>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</si>
  <si>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</si>
  <si>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</si>
  <si>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</si>
  <si>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</si>
  <si>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</si>
  <si>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</si>
  <si>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</si>
  <si>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</si>
  <si>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</si>
  <si>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</si>
  <si>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</si>
  <si>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</si>
  <si>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</si>
  <si>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</si>
  <si>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</si>
  <si>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</si>
  <si>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</si>
  <si>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</si>
  <si>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</si>
  <si>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</si>
  <si>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</si>
  <si>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</si>
  <si>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</si>
  <si>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</si>
  <si>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</si>
  <si>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</si>
  <si>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</si>
  <si>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</si>
  <si>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</si>
  <si>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</si>
  <si>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</si>
  <si>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</si>
  <si>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</si>
  <si>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</si>
  <si>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</si>
  <si>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</si>
  <si>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</si>
  <si>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</si>
  <si>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</si>
  <si>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</si>
  <si>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</si>
  <si>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</si>
  <si>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</si>
  <si>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</si>
  <si>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</si>
  <si>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</si>
  <si>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</si>
  <si>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</si>
  <si>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</si>
  <si>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</si>
  <si>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</si>
  <si>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</si>
  <si>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</si>
  <si>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</si>
  <si>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</si>
  <si>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</si>
  <si>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</si>
  <si>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</si>
  <si>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</si>
  <si>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</si>
  <si>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</si>
  <si>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</si>
  <si>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</si>
  <si>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</si>
  <si>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</si>
  <si>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</si>
  <si>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</si>
  <si>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</si>
  <si>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</si>
  <si>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</si>
  <si>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</si>
  <si>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</si>
  <si>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</si>
  <si>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</si>
  <si>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</si>
  <si>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</si>
  <si>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</si>
  <si>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</si>
  <si>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</si>
  <si>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</si>
  <si>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</si>
  <si>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</si>
  <si>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</si>
  <si>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</si>
  <si>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</si>
  <si>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</si>
  <si>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</si>
  <si>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</si>
  <si>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</si>
  <si>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</si>
  <si>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</si>
  <si>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</si>
  <si>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</si>
  <si>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</si>
  <si>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</si>
  <si>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</si>
  <si>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</si>
  <si>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</si>
  <si>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</si>
  <si>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</si>
  <si>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</si>
  <si>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</si>
  <si>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</si>
  <si>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</si>
  <si>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</si>
  <si>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</si>
  <si>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</si>
  <si>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</si>
  <si>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</si>
  <si>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</si>
  <si>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</si>
  <si>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</si>
  <si>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</si>
  <si>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</si>
  <si>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</si>
  <si>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</si>
  <si>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</si>
  <si>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</si>
  <si>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</si>
  <si>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</si>
  <si>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</si>
  <si>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</si>
  <si>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</si>
  <si>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</si>
  <si>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</si>
  <si>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</si>
  <si>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</si>
  <si>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</si>
  <si>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</si>
  <si>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</si>
  <si>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</si>
  <si>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</si>
  <si>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</si>
  <si>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</si>
  <si>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</si>
  <si>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</si>
  <si>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</si>
  <si>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</si>
  <si>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</si>
  <si>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</si>
  <si>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</si>
  <si>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</si>
  <si>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</si>
  <si>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</si>
  <si>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</si>
  <si>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</si>
  <si>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</si>
  <si>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</si>
  <si>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</si>
  <si>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</si>
  <si>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</si>
  <si>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</si>
  <si>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</si>
  <si>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</si>
  <si>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</si>
  <si>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</si>
  <si>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</si>
  <si>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</si>
  <si>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</si>
  <si>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</si>
  <si>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</si>
  <si>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</si>
  <si>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</si>
  <si>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</si>
  <si>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</si>
  <si>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</si>
  <si>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</si>
  <si>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</si>
  <si>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</si>
  <si>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</si>
  <si>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</si>
  <si>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</si>
  <si>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</si>
  <si>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</si>
  <si>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</si>
  <si>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</si>
  <si>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</si>
  <si>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</si>
  <si>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</si>
  <si>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</si>
  <si>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</si>
  <si>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</si>
  <si>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</si>
  <si>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</si>
  <si>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</si>
  <si>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</si>
  <si>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</si>
  <si>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</si>
  <si>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</si>
  <si>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</si>
  <si>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</si>
  <si>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</si>
  <si>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</si>
  <si>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</si>
  <si>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</si>
  <si>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</si>
  <si>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</si>
  <si>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</si>
  <si>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</si>
  <si>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</si>
  <si>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</si>
  <si>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</si>
  <si>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</si>
  <si>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</si>
  <si>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</si>
  <si>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</si>
  <si>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</si>
  <si>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</si>
  <si>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</si>
  <si>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</si>
  <si>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</si>
  <si>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</si>
  <si>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</si>
  <si>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</si>
  <si>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</si>
  <si>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</si>
  <si>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</si>
  <si>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</si>
  <si>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</si>
  <si>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</si>
  <si>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</si>
  <si>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</si>
  <si>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</si>
  <si>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</si>
  <si>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</si>
  <si>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</si>
  <si>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</si>
  <si>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</si>
  <si>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</si>
  <si>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</si>
  <si>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</si>
  <si>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</si>
  <si>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</si>
  <si>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</si>
  <si>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</si>
  <si>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</si>
  <si>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</si>
  <si>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</si>
  <si>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</si>
  <si>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</si>
  <si>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</si>
  <si>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</si>
  <si>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</si>
  <si>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</si>
  <si>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</si>
  <si>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</si>
  <si>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</si>
  <si>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</si>
  <si>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</si>
  <si>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</si>
  <si>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</si>
  <si>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</si>
  <si>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</si>
  <si>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</si>
  <si>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</si>
  <si>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</si>
  <si>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</si>
  <si>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</si>
  <si>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</si>
  <si>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</si>
  <si>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</si>
  <si>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</si>
  <si>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</si>
  <si>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</si>
  <si>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</si>
  <si>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</si>
  <si>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</si>
  <si>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</si>
  <si>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</si>
  <si>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</si>
  <si>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</si>
  <si>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</si>
  <si>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</si>
  <si>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</si>
  <si>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</si>
  <si>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</si>
  <si>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</si>
  <si>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</si>
  <si>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</si>
  <si>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</si>
  <si>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</si>
  <si>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</si>
  <si>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</si>
  <si>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</si>
  <si>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</si>
  <si>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</si>
  <si>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</si>
  <si>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</si>
  <si>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</si>
  <si>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</si>
  <si>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</si>
  <si>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</si>
  <si>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</si>
  <si>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</si>
  <si>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</si>
  <si>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</si>
  <si>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</si>
  <si>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</si>
  <si>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</si>
  <si>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</si>
  <si>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</si>
  <si>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</si>
  <si>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</si>
  <si>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</si>
  <si>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</si>
  <si>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</si>
  <si>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</si>
  <si>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</si>
  <si>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</si>
  <si>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</si>
  <si>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</si>
  <si>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</si>
  <si>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</si>
  <si>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</si>
  <si>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</si>
  <si>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</si>
  <si>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</si>
  <si>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</si>
  <si>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</si>
  <si>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</si>
  <si>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</si>
  <si>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</si>
  <si>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</si>
  <si>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</si>
  <si>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</si>
  <si>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</si>
  <si>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</si>
  <si>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</si>
  <si>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</si>
  <si>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</si>
  <si>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</si>
  <si>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</si>
  <si>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</si>
  <si>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</si>
  <si>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</si>
  <si>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</si>
  <si>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</si>
  <si>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</si>
  <si>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</si>
  <si>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</si>
  <si>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</si>
  <si>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</si>
  <si>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</si>
  <si>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</si>
  <si>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</si>
  <si>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</si>
  <si>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</si>
  <si>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</si>
  <si>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</si>
  <si>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</si>
  <si>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</si>
  <si>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</si>
  <si>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</si>
  <si>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</si>
  <si>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</si>
  <si>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</si>
  <si>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</si>
  <si>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</si>
  <si>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</si>
  <si>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</si>
  <si>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</si>
  <si>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</si>
  <si>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</si>
  <si>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</si>
  <si>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</si>
  <si>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</si>
  <si>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</si>
  <si>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</si>
  <si>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</si>
  <si>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</si>
  <si>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</si>
  <si>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</si>
  <si>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</si>
  <si>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</si>
  <si>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</si>
  <si>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</si>
  <si>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</si>
  <si>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</si>
  <si>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</si>
  <si>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</si>
  <si>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</si>
  <si>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</si>
  <si>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</si>
  <si>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</si>
  <si>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</si>
  <si>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</si>
  <si>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</si>
  <si>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</si>
  <si>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</si>
  <si>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</si>
  <si>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</si>
  <si>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</si>
  <si>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</si>
  <si>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</si>
  <si>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</si>
  <si>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</si>
  <si>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</si>
  <si>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</si>
  <si>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</si>
  <si>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</si>
  <si>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</si>
  <si>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</si>
  <si>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</si>
  <si>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</si>
  <si>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</si>
  <si>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</si>
  <si>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</si>
  <si>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</si>
  <si>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</si>
  <si>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</si>
  <si>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</si>
  <si>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</si>
  <si>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</si>
  <si>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</si>
  <si>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</si>
  <si>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</si>
  <si>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</si>
  <si>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</si>
  <si>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</si>
  <si>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</si>
  <si>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</si>
  <si>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</si>
  <si>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</si>
  <si>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</si>
  <si>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</si>
  <si>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</si>
  <si>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</si>
  <si>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</si>
  <si>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</si>
  <si>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</si>
  <si>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</si>
  <si>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</si>
  <si>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</si>
  <si>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</si>
  <si>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</si>
  <si>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</si>
  <si>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</si>
  <si>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</si>
  <si>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</si>
  <si>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</si>
  <si>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</si>
  <si>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</si>
  <si>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</si>
  <si>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</si>
  <si>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</si>
  <si>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</si>
  <si>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</si>
  <si>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</si>
  <si>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</si>
  <si>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</si>
  <si>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</si>
  <si>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</si>
  <si>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</si>
  <si>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</si>
  <si>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</si>
  <si>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</si>
  <si>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</si>
  <si>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</si>
  <si>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</si>
  <si>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</si>
  <si>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</si>
  <si>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</si>
  <si>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</si>
  <si>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</si>
  <si>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</si>
  <si>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</si>
  <si>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</si>
  <si>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</si>
  <si>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</si>
  <si>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</si>
  <si>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</si>
  <si>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</si>
  <si>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</si>
  <si>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</si>
  <si>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</si>
  <si>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</si>
  <si>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</si>
  <si>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</si>
  <si>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</si>
  <si>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</si>
  <si>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</si>
  <si>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</si>
  <si>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</si>
  <si>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</si>
  <si>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</si>
  <si>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</si>
  <si>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</si>
  <si>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</si>
  <si>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</si>
  <si>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</si>
  <si>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</si>
  <si>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</si>
  <si>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</si>
  <si>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</si>
  <si>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</si>
  <si>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</si>
  <si>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</si>
  <si>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</si>
  <si>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</si>
  <si>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</si>
  <si>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</si>
  <si>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</si>
  <si>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</si>
  <si>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</si>
  <si>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</si>
  <si>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</si>
  <si>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</si>
  <si>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</si>
  <si>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</si>
  <si>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</si>
  <si>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</si>
  <si>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</si>
  <si>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</si>
  <si>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</si>
  <si>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</si>
  <si>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</si>
  <si>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</si>
  <si>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</si>
  <si>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</si>
  <si>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</si>
  <si>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</si>
  <si>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</si>
  <si>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</si>
  <si>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</si>
  <si>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</si>
  <si>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</si>
  <si>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</si>
  <si>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</si>
  <si>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</si>
  <si>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</si>
  <si>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</si>
  <si>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</si>
  <si>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</si>
  <si>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</si>
  <si>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</si>
  <si>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</si>
  <si>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</si>
  <si>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</si>
  <si>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</si>
  <si>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</si>
  <si>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</si>
  <si>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</si>
  <si>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</si>
  <si>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</si>
  <si>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</si>
  <si>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</si>
  <si>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</si>
  <si>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</si>
  <si>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</si>
  <si>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</si>
  <si>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</si>
  <si>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</si>
  <si>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</si>
  <si>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</si>
  <si>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</si>
  <si>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</si>
  <si>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</si>
  <si>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</si>
  <si>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</si>
  <si>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</si>
  <si>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</si>
  <si>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</si>
  <si>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</si>
  <si>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</si>
  <si>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</si>
  <si>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</si>
  <si>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</si>
  <si>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</si>
  <si>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</si>
  <si>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</si>
  <si>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</si>
  <si>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</si>
  <si>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</si>
  <si>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</si>
  <si>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</si>
  <si>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</si>
  <si>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</si>
  <si>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</si>
  <si>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</si>
  <si>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</si>
  <si>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</si>
  <si>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</si>
  <si>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</si>
  <si>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</si>
  <si>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</si>
  <si>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</si>
  <si>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</si>
  <si>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</si>
  <si>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</si>
  <si>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</si>
  <si>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</si>
  <si>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</si>
  <si>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</si>
  <si>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</si>
  <si>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</si>
  <si>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</si>
  <si>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</si>
  <si>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</si>
  <si>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</si>
  <si>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</si>
  <si>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</si>
  <si>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</si>
  <si>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</si>
  <si>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</si>
  <si>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</si>
  <si>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</si>
  <si>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</si>
  <si>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</si>
  <si>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</si>
  <si>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</si>
  <si>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</si>
  <si>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</si>
  <si>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</si>
  <si>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</si>
  <si>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</si>
  <si>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</si>
  <si>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</si>
  <si>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</si>
  <si>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</si>
  <si>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</si>
  <si>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</si>
  <si>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</si>
  <si>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</si>
  <si>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</si>
  <si>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</si>
  <si>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</si>
  <si>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</si>
  <si>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</si>
  <si>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</si>
  <si>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</si>
  <si>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</si>
  <si>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</si>
  <si>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</si>
  <si>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</si>
  <si>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</si>
  <si>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</si>
  <si>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</si>
  <si>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</si>
  <si>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</si>
  <si>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</si>
  <si>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</si>
  <si>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</si>
  <si>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</si>
  <si>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</si>
  <si>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</si>
  <si>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</si>
  <si>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</si>
  <si>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</si>
  <si>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</si>
  <si>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</si>
  <si>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</si>
  <si>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</si>
  <si>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</si>
  <si>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</si>
  <si>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</si>
  <si>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</si>
  <si>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</si>
  <si>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</si>
  <si>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</si>
  <si>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</si>
  <si>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</si>
  <si>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</si>
  <si>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</si>
  <si>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</si>
  <si>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</si>
  <si>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</si>
  <si>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</si>
  <si>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</si>
  <si>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</si>
  <si>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</si>
  <si>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</si>
  <si>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</si>
  <si>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</si>
  <si>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</si>
  <si>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</si>
  <si>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</si>
  <si>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</si>
  <si>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</si>
  <si>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</si>
  <si>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</si>
  <si>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</si>
  <si>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</si>
  <si>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</si>
  <si>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</si>
  <si>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</si>
  <si>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</si>
  <si>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</si>
  <si>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</si>
  <si>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</si>
  <si>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</si>
  <si>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</si>
  <si>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</si>
  <si>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</si>
  <si>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</si>
  <si>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</si>
  <si>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</si>
  <si>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</si>
  <si>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</si>
  <si>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</si>
  <si>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</si>
  <si>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</si>
  <si>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</si>
  <si>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</si>
  <si>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</si>
  <si>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</si>
  <si>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</si>
  <si>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</si>
  <si>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</si>
  <si>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</si>
  <si>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</si>
  <si>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</si>
  <si>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</si>
  <si>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</si>
  <si>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</si>
  <si>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</si>
  <si>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</si>
  <si>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</si>
  <si>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</si>
  <si>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</si>
  <si>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</si>
  <si>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</si>
  <si>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</si>
  <si>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</si>
  <si>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</si>
  <si>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</si>
  <si>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</si>
  <si>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</si>
  <si>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</si>
  <si>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</si>
  <si>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</si>
  <si>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</si>
  <si>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</si>
  <si>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</si>
  <si>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</si>
  <si>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</si>
  <si>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</si>
  <si>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</si>
  <si>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</si>
  <si>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</si>
  <si>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</si>
  <si>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</si>
  <si>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</si>
  <si>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</si>
  <si>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</si>
  <si>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</si>
  <si>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</si>
  <si>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</si>
  <si>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</si>
  <si>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</si>
  <si>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</si>
  <si>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</si>
  <si>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</si>
  <si>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</si>
  <si>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</si>
  <si>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</si>
  <si>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</si>
  <si>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</si>
  <si>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</si>
  <si>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</si>
  <si>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</si>
  <si>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</si>
  <si>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</si>
  <si>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</si>
  <si>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</si>
  <si>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</si>
  <si>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</si>
  <si>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</si>
  <si>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</si>
  <si>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</si>
  <si>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</si>
  <si>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</si>
  <si>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</si>
  <si>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</si>
  <si>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</si>
  <si>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</si>
  <si>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</si>
  <si>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</si>
  <si>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</si>
  <si>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</si>
  <si>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</si>
  <si>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</si>
  <si>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</si>
  <si>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</si>
  <si>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</si>
  <si>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</si>
  <si>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</si>
  <si>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</si>
  <si>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</si>
  <si>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</si>
  <si>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</si>
  <si>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</si>
  <si>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</si>
  <si>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</si>
  <si>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</si>
  <si>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</si>
  <si>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</si>
  <si>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</si>
  <si>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</si>
  <si>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</si>
  <si>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</si>
  <si>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</si>
  <si>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</si>
  <si>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</si>
  <si>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</si>
  <si>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</si>
  <si>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</si>
  <si>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</si>
  <si>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</si>
  <si>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</si>
  <si>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</si>
  <si>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</si>
  <si>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</si>
  <si>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</si>
  <si>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</si>
  <si>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</si>
  <si>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</si>
  <si>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</si>
  <si>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</si>
  <si>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</si>
  <si>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</si>
  <si>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</si>
  <si>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</si>
  <si>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</si>
  <si>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</si>
  <si>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</si>
  <si>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</si>
  <si>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</si>
  <si>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</si>
  <si>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</si>
  <si>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</si>
  <si>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</si>
  <si>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</si>
  <si>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</si>
  <si>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</si>
  <si>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</si>
  <si>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</si>
  <si>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</si>
  <si>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</si>
  <si>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</si>
  <si>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</si>
  <si>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</si>
  <si>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</si>
  <si>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</si>
  <si>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</si>
  <si>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</si>
  <si>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</si>
  <si>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</si>
  <si>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</si>
  <si>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</si>
  <si>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</si>
  <si>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</si>
  <si>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</si>
  <si>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</si>
  <si>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</si>
  <si>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</si>
  <si>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</si>
  <si>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</si>
  <si>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</si>
  <si>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</si>
  <si>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</si>
  <si>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</si>
  <si>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</si>
  <si>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</si>
  <si>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</si>
  <si>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</si>
  <si>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</si>
  <si>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</si>
  <si>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</si>
  <si>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</si>
  <si>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</si>
  <si>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</si>
  <si>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</si>
  <si>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</si>
  <si>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</si>
  <si>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</si>
  <si>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</si>
  <si>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</si>
  <si>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</si>
  <si>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</si>
  <si>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</si>
  <si>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</si>
  <si>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</si>
  <si>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</si>
  <si>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</si>
  <si>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</si>
  <si>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</si>
  <si>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</si>
  <si>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</si>
  <si>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</si>
  <si>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</si>
  <si>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</si>
  <si>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</si>
  <si>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</si>
  <si>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</si>
  <si>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</si>
  <si>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</si>
  <si>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</si>
  <si>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</si>
  <si>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</si>
  <si>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</si>
  <si>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</si>
  <si>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</si>
  <si>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</si>
  <si>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</si>
  <si>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</si>
  <si>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</si>
  <si>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</si>
  <si>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</si>
  <si>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</si>
  <si>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</si>
  <si>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</si>
  <si>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</si>
  <si>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</si>
  <si>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</si>
  <si>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</si>
  <si>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</si>
  <si>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</si>
  <si>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</si>
  <si>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</si>
  <si>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</si>
  <si>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</si>
  <si>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</si>
  <si>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</si>
  <si>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</si>
  <si>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</si>
  <si>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</si>
  <si>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</si>
  <si>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</si>
  <si>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</si>
  <si>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</si>
  <si>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</si>
  <si>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</si>
  <si>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</si>
  <si>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</si>
  <si>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</si>
  <si>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</si>
  <si>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</si>
  <si>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</si>
  <si>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</si>
  <si>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</si>
  <si>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</si>
  <si>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</si>
  <si>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</si>
  <si>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</si>
  <si>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</si>
  <si>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</si>
  <si>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</si>
  <si>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</si>
  <si>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</si>
  <si>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</si>
  <si>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</si>
  <si>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</si>
  <si>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</si>
  <si>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</si>
  <si>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</si>
  <si>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</si>
  <si>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</si>
  <si>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</si>
  <si>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</si>
  <si>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</si>
  <si>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</si>
  <si>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</si>
  <si>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</si>
  <si>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</si>
  <si>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</si>
  <si>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</si>
  <si>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</si>
  <si>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</si>
  <si>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</si>
  <si>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</si>
  <si>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</si>
  <si>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</si>
  <si>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</si>
  <si>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</si>
  <si>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</si>
  <si>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</si>
  <si>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</si>
  <si>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</si>
  <si>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</si>
  <si>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</si>
  <si>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</si>
  <si>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</si>
  <si>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</si>
  <si>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</si>
  <si>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</si>
  <si>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</si>
  <si>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</si>
  <si>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</si>
  <si>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</si>
  <si>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</si>
  <si>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</si>
  <si>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</si>
  <si>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</si>
  <si>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</si>
  <si>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</si>
  <si>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</si>
  <si>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</si>
  <si>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</si>
  <si>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</si>
  <si>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</si>
  <si>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</si>
  <si>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</si>
  <si>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</si>
  <si>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</si>
  <si>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</si>
  <si>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</si>
  <si>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</si>
  <si>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</si>
  <si>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</si>
  <si>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</si>
  <si>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</si>
  <si>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</si>
  <si>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</si>
  <si>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</si>
  <si>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</si>
  <si>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</si>
  <si>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</si>
  <si>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</si>
  <si>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</si>
  <si>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</si>
  <si>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</si>
  <si>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</si>
  <si>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</si>
  <si>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</si>
  <si>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</si>
  <si>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</si>
  <si>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</si>
  <si>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</si>
  <si>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</si>
  <si>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</si>
  <si>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</si>
  <si>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</si>
  <si>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</si>
  <si>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</si>
  <si>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</si>
  <si>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</si>
  <si>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</si>
  <si>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</si>
  <si>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</si>
  <si>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</si>
  <si>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</si>
  <si>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</si>
  <si>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</si>
  <si>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</si>
  <si>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</si>
  <si>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</si>
  <si>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</si>
  <si>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</si>
  <si>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</si>
  <si>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</si>
  <si>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</si>
  <si>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</si>
  <si>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</si>
  <si>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</si>
  <si>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</si>
  <si>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</si>
  <si>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</si>
  <si>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</si>
  <si>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</si>
  <si>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</si>
  <si>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</si>
  <si>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</si>
  <si>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</si>
  <si>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</si>
  <si>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</si>
  <si>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</si>
  <si>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</si>
  <si>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</si>
  <si>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</si>
  <si>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</si>
  <si>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</si>
  <si>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</si>
  <si>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</si>
  <si>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</si>
  <si>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</si>
  <si>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</si>
  <si>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</si>
  <si>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</si>
  <si>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</si>
  <si>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</si>
  <si>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</si>
  <si>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</si>
  <si>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</si>
  <si>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</si>
  <si>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</si>
  <si>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</si>
  <si>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</si>
  <si>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</si>
  <si>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</si>
  <si>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</si>
  <si>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</si>
  <si>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</si>
  <si>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</si>
  <si>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</si>
  <si>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</si>
  <si>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</si>
  <si>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</si>
  <si>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</si>
  <si>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</si>
  <si>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</si>
  <si>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</si>
  <si>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</si>
  <si>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</si>
  <si>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</si>
  <si>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</si>
  <si>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</si>
  <si>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</si>
  <si>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</si>
  <si>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</si>
  <si>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</si>
  <si>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</si>
  <si>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</si>
  <si>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</si>
  <si>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</si>
  <si>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</si>
  <si>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</si>
  <si>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</si>
  <si>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</si>
  <si>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</si>
  <si>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</si>
  <si>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</si>
  <si>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</si>
  <si>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</si>
  <si>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</si>
  <si>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</si>
  <si>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</si>
  <si>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</si>
  <si>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</si>
  <si>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</si>
  <si>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</si>
  <si>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</si>
  <si>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</si>
  <si>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</si>
  <si>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</si>
  <si>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</si>
  <si>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</si>
  <si>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</si>
  <si>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</si>
  <si>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</si>
  <si>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</si>
  <si>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</si>
  <si>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</si>
  <si>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</si>
  <si>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</si>
  <si>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</si>
  <si>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</si>
  <si>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</si>
  <si>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</si>
  <si>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</si>
  <si>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</si>
  <si>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</si>
  <si>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</si>
  <si>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</si>
  <si>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</si>
  <si>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</si>
  <si>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</si>
  <si>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</si>
  <si>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</si>
  <si>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</si>
  <si>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</si>
  <si>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</si>
  <si>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</si>
  <si>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</si>
  <si>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</si>
  <si>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</si>
  <si>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</si>
  <si>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</si>
  <si>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</si>
  <si>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</si>
  <si>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</si>
  <si>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</si>
  <si>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</si>
  <si>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</si>
  <si>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</si>
  <si>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</si>
  <si>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</si>
  <si>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</si>
  <si>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</si>
  <si>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</si>
  <si>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</si>
  <si>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</si>
  <si>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</si>
  <si>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</si>
  <si>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</si>
  <si>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</si>
  <si>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</si>
  <si>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</si>
  <si>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</si>
  <si>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</si>
  <si>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</si>
  <si>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</si>
  <si>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</si>
  <si>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</si>
  <si>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</si>
  <si>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</si>
  <si>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</si>
  <si>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</si>
  <si>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</si>
  <si>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</si>
  <si>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</si>
  <si>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</si>
  <si>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</si>
  <si>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</si>
  <si>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</si>
  <si>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</si>
  <si>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</si>
  <si>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</si>
  <si>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</si>
  <si>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</si>
  <si>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</si>
  <si>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</si>
  <si>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</si>
  <si>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</si>
  <si>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</si>
  <si>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</si>
  <si>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</si>
  <si>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</si>
  <si>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</si>
  <si>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</si>
  <si>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</si>
  <si>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</si>
  <si>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</si>
  <si>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</si>
  <si>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</si>
  <si>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</si>
  <si>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</si>
  <si>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</si>
  <si>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</si>
  <si>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</si>
  <si>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</si>
  <si>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</si>
  <si>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</si>
  <si>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</si>
  <si>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</si>
  <si>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</si>
  <si>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</si>
  <si>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</si>
  <si>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</si>
  <si>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</si>
  <si>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</si>
  <si>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</si>
  <si>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</si>
  <si>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</si>
  <si>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</si>
  <si>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</si>
  <si>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</si>
  <si>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</si>
  <si>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</si>
  <si>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</si>
  <si>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</si>
  <si>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</si>
  <si>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</si>
  <si>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</si>
  <si>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</si>
  <si>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</si>
  <si>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</si>
  <si>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</si>
  <si>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</si>
  <si>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</si>
  <si>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</si>
  <si>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</si>
  <si>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</si>
  <si>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</si>
  <si>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</si>
  <si>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</si>
  <si>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</si>
  <si>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</si>
  <si>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</si>
  <si>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</si>
  <si>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</si>
  <si>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</si>
  <si>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</si>
  <si>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</si>
  <si>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</si>
  <si>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</si>
  <si>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</si>
  <si>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</si>
  <si>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</si>
  <si>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</si>
  <si>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</si>
  <si>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</si>
  <si>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</si>
  <si>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</si>
  <si>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</si>
  <si>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</si>
  <si>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</si>
  <si>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</si>
  <si>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</si>
  <si>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</si>
  <si>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</si>
  <si>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</si>
  <si>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</si>
  <si>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</si>
  <si>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</si>
  <si>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</si>
  <si>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</si>
  <si>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</si>
  <si>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</si>
  <si>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</si>
  <si>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</si>
  <si>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</si>
  <si>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</si>
  <si>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</si>
  <si>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</si>
  <si>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</si>
  <si>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</si>
  <si>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</si>
  <si>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</si>
  <si>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</si>
  <si>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</si>
  <si>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</si>
  <si>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</si>
  <si>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</si>
  <si>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</si>
  <si>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</si>
  <si>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</si>
  <si>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</si>
  <si>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</si>
  <si>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</si>
  <si>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</si>
  <si>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</si>
  <si>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</si>
  <si>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</si>
  <si>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</si>
  <si>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</si>
  <si>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</si>
  <si>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</si>
  <si>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</si>
  <si>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</si>
  <si>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</si>
  <si>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</si>
  <si>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</si>
  <si>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</si>
  <si>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</si>
  <si>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</si>
  <si>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</si>
  <si>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</si>
  <si>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</si>
  <si>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</si>
  <si>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</si>
  <si>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</si>
  <si>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</si>
  <si>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</si>
  <si>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</si>
  <si>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</si>
  <si>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</si>
  <si>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</si>
  <si>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</si>
  <si>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</si>
  <si>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</si>
  <si>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</si>
  <si>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</si>
  <si>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</si>
  <si>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</si>
  <si>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</si>
  <si>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</si>
  <si>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</si>
  <si>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</si>
  <si>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</si>
  <si>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</si>
  <si>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</si>
  <si>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</si>
  <si>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</si>
  <si>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</si>
  <si>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</si>
  <si>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</si>
  <si>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</si>
  <si>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</si>
  <si>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</si>
  <si>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</si>
  <si>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</si>
  <si>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</si>
  <si>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</si>
  <si>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</si>
  <si>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</si>
  <si>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</si>
  <si>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</si>
  <si>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</si>
  <si>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</si>
  <si>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</si>
  <si>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</si>
  <si>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</si>
  <si>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</si>
  <si>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</si>
  <si>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</si>
  <si>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</si>
  <si>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</si>
  <si>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</si>
  <si>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</si>
  <si>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</si>
  <si>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</si>
  <si>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</si>
  <si>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</si>
  <si>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</si>
  <si>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</si>
  <si>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</si>
  <si>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</si>
  <si>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</si>
  <si>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</si>
  <si>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</si>
  <si>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</si>
  <si>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</si>
  <si>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</si>
  <si>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</si>
  <si>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</si>
  <si>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</si>
  <si>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</si>
  <si>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</si>
  <si>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</si>
  <si>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</si>
  <si>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</si>
  <si>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</si>
  <si>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</si>
  <si>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</si>
  <si>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</si>
  <si>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</si>
  <si>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</si>
  <si>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</si>
  <si>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</si>
  <si>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</si>
  <si>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</si>
  <si>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</si>
  <si>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</si>
  <si>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</si>
  <si>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</si>
  <si>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</si>
  <si>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</si>
  <si>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</si>
  <si>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</si>
  <si>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</si>
  <si>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</si>
  <si>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</si>
  <si>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</si>
  <si>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</si>
  <si>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</si>
  <si>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</si>
  <si>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</si>
  <si>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</si>
  <si>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</si>
  <si>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</si>
  <si>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</si>
  <si>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</si>
  <si>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</si>
  <si>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</si>
  <si>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</si>
  <si>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</si>
  <si>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</si>
  <si>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</si>
  <si>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</si>
  <si>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</si>
  <si>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</si>
  <si>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</si>
  <si>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</si>
  <si>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</si>
  <si>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</si>
  <si>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</si>
  <si>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</si>
  <si>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</si>
  <si>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</si>
  <si>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</si>
  <si>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</si>
  <si>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</si>
  <si>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</si>
  <si>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</si>
  <si>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</si>
  <si>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</si>
  <si>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</si>
  <si>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</si>
  <si>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</si>
  <si>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</si>
  <si>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</si>
  <si>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</si>
  <si>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</si>
  <si>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</si>
  <si>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</si>
  <si>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</si>
  <si>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</si>
  <si>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</si>
  <si>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</si>
  <si>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</si>
  <si>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</si>
  <si>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</si>
  <si>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</si>
  <si>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</si>
  <si>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</si>
  <si>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</si>
  <si>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</si>
  <si>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</si>
  <si>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</si>
  <si>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</si>
  <si>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</si>
  <si>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</si>
  <si>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</si>
  <si>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</si>
  <si>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</si>
  <si>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</si>
  <si>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</si>
  <si>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</si>
  <si>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</si>
  <si>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</si>
  <si>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</si>
  <si>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</si>
  <si>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</si>
  <si>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</si>
  <si>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</si>
  <si>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</si>
  <si>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</si>
  <si>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</si>
  <si>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</si>
  <si>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</si>
  <si>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</si>
  <si>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</si>
  <si>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</si>
  <si>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</si>
  <si>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</si>
  <si>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</si>
  <si>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</si>
  <si>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</si>
  <si>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</si>
  <si>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</si>
  <si>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</si>
  <si>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</si>
  <si>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</si>
  <si>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</si>
  <si>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</si>
  <si>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</si>
  <si>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</si>
  <si>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</si>
  <si>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</si>
  <si>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</si>
  <si>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</si>
  <si>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</si>
  <si>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</si>
  <si>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</si>
  <si>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</si>
  <si>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</si>
  <si>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</si>
  <si>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</si>
  <si>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</si>
  <si>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</si>
  <si>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</si>
  <si>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</si>
  <si>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</si>
  <si>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</si>
  <si>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</si>
  <si>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</si>
  <si>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</si>
  <si>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</si>
  <si>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</si>
  <si>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</si>
  <si>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</si>
  <si>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</si>
  <si>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</si>
  <si>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</si>
  <si>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</si>
  <si>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</si>
  <si>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</si>
  <si>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</si>
  <si>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</si>
  <si>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</si>
  <si>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</si>
  <si>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</si>
  <si>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</si>
  <si>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</si>
  <si>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</si>
  <si>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</si>
  <si>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</si>
  <si>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</si>
  <si>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</si>
  <si>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</si>
  <si>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</si>
  <si>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</si>
  <si>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</si>
  <si>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</si>
  <si>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</si>
  <si>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</si>
  <si>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</si>
  <si>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</si>
  <si>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</si>
  <si>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</si>
  <si>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</si>
  <si>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</si>
  <si>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</si>
  <si>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</si>
  <si>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</si>
  <si>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</si>
  <si>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</si>
  <si>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</si>
  <si>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</si>
  <si>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</si>
  <si>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</si>
  <si>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</si>
  <si>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</si>
  <si>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</si>
  <si>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</si>
  <si>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</si>
  <si>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</si>
  <si>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</si>
  <si>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</si>
  <si>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</si>
  <si>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</si>
  <si>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</si>
  <si>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</si>
  <si>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</si>
  <si>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</si>
  <si>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</si>
  <si>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</si>
  <si>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</si>
  <si>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</si>
  <si>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</si>
  <si>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</si>
  <si>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</si>
  <si>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</si>
  <si>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</si>
  <si>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</si>
  <si>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</si>
  <si>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</si>
  <si>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</si>
  <si>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</si>
  <si>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</si>
  <si>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</si>
  <si>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</si>
  <si>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</si>
  <si>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</si>
  <si>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</si>
  <si>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</si>
  <si>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</si>
  <si>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</si>
  <si>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</si>
  <si>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</si>
  <si>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</si>
  <si>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</si>
  <si>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</si>
  <si>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</si>
  <si>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</si>
  <si>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</si>
  <si>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</si>
  <si>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</si>
  <si>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</si>
  <si>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</si>
  <si>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</si>
  <si>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</si>
  <si>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</si>
  <si>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</si>
  <si>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</si>
  <si>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</si>
  <si>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</si>
  <si>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</si>
  <si>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</si>
  <si>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</si>
  <si>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</si>
  <si>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</si>
  <si>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</si>
  <si>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</si>
  <si>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</si>
  <si>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</si>
  <si>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</si>
  <si>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</si>
  <si>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</si>
  <si>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</si>
  <si>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</si>
  <si>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</si>
  <si>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</si>
  <si>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</si>
  <si>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</si>
  <si>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</si>
  <si>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</si>
  <si>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</si>
  <si>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</si>
  <si>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</si>
  <si>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</si>
  <si>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</si>
  <si>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</si>
  <si>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</si>
  <si>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</si>
  <si>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</si>
  <si>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</si>
  <si>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</si>
  <si>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</si>
  <si>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</si>
  <si>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</si>
  <si>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</si>
  <si>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</si>
  <si>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</si>
  <si>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</si>
  <si>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</si>
  <si>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</si>
  <si>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</si>
  <si>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</si>
  <si>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</si>
  <si>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</si>
  <si>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</si>
  <si>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</si>
  <si>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</si>
  <si>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</si>
  <si>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</si>
  <si>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</si>
  <si>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</si>
  <si>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</si>
  <si>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</si>
  <si>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</si>
  <si>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</si>
  <si>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</si>
  <si>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</si>
  <si>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</si>
  <si>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</si>
  <si>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</si>
  <si>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</si>
  <si>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</si>
  <si>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</si>
  <si>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</si>
  <si>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</si>
  <si>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</si>
  <si>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</si>
  <si>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</si>
  <si>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</si>
  <si>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</si>
  <si>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</si>
  <si>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</si>
  <si>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</si>
  <si>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</si>
  <si>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</si>
  <si>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</si>
  <si>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</si>
  <si>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</si>
  <si>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</si>
  <si>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</si>
  <si>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</si>
  <si>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</si>
  <si>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</si>
  <si>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</si>
  <si>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</si>
  <si>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</si>
  <si>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</si>
  <si>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</si>
  <si>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</si>
  <si>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</si>
  <si>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</si>
  <si>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</si>
  <si>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</si>
  <si>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</si>
  <si>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</si>
  <si>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</si>
  <si>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</si>
  <si>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</si>
  <si>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</si>
  <si>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</si>
  <si>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</si>
  <si>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</si>
  <si>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</si>
  <si>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</si>
  <si>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</si>
  <si>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</si>
  <si>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</si>
  <si>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</si>
  <si>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</si>
  <si>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</si>
  <si>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</si>
  <si>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</si>
  <si>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</si>
  <si>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</si>
  <si>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</si>
  <si>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</si>
  <si>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</si>
  <si>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</si>
  <si>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</si>
  <si>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</si>
  <si>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</si>
  <si>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</si>
  <si>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</si>
  <si>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</si>
  <si>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</si>
  <si>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</si>
  <si>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</si>
  <si>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</si>
  <si>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</si>
  <si>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</si>
  <si>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</si>
  <si>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</si>
  <si>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</si>
  <si>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</si>
  <si>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</si>
  <si>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</si>
  <si>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</si>
  <si>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</si>
  <si>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</si>
  <si>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</si>
  <si>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</si>
  <si>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</si>
  <si>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</si>
  <si>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</si>
  <si>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</si>
  <si>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</si>
  <si>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</si>
  <si>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</si>
  <si>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</si>
  <si>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</si>
  <si>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</si>
  <si>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</si>
  <si>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</si>
  <si>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</si>
  <si>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</si>
  <si>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</si>
  <si>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</si>
  <si>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</si>
  <si>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</si>
  <si>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</si>
  <si>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</si>
  <si>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</si>
  <si>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</si>
  <si>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</si>
  <si>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</si>
  <si>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</si>
  <si>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</si>
  <si>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</si>
  <si>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</si>
  <si>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</si>
  <si>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</si>
  <si>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</si>
  <si>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</si>
  <si>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</si>
  <si>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</si>
  <si>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</si>
  <si>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</si>
  <si>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</si>
  <si>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</si>
  <si>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</si>
  <si>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</si>
  <si>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</si>
  <si>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</si>
  <si>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</si>
  <si>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</si>
  <si>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</si>
  <si>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</si>
  <si>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</si>
  <si>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</si>
  <si>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</si>
  <si>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</si>
  <si>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</si>
  <si>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</si>
  <si>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</si>
  <si>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</si>
  <si>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</si>
  <si>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</si>
  <si>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</si>
  <si>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</si>
  <si>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</si>
  <si>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</si>
  <si>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</si>
  <si>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</si>
  <si>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</si>
  <si>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</si>
  <si>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</si>
  <si>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</si>
  <si>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</si>
  <si>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</si>
  <si>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</si>
  <si>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</si>
  <si>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</si>
  <si>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</si>
  <si>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</si>
  <si>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</si>
  <si>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</si>
  <si>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</si>
  <si>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</si>
  <si>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</si>
  <si>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</si>
  <si>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</si>
  <si>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</si>
  <si>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</si>
  <si>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</si>
  <si>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</si>
  <si>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</si>
  <si>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</si>
  <si>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</si>
  <si>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</si>
  <si>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</si>
  <si>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</si>
  <si>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</si>
  <si>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</si>
  <si>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</si>
  <si>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</si>
  <si>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</si>
  <si>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</si>
  <si>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</si>
  <si>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</si>
  <si>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</si>
  <si>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</si>
  <si>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</si>
  <si>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</si>
  <si>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</si>
  <si>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</si>
  <si>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</si>
  <si>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</si>
  <si>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</si>
  <si>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</si>
  <si>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</si>
  <si>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</si>
  <si>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</si>
  <si>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</si>
  <si>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</si>
  <si>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</si>
  <si>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</si>
  <si>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</si>
  <si>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</si>
  <si>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</si>
  <si>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</si>
  <si>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</si>
  <si>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</si>
  <si>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</si>
  <si>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</si>
  <si>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</si>
  <si>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</si>
  <si>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</si>
  <si>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</si>
  <si>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</si>
  <si>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</si>
  <si>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</si>
  <si>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</si>
  <si>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</si>
  <si>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</si>
  <si>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</si>
  <si>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</si>
  <si>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</si>
  <si>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</si>
  <si>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</si>
  <si>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</si>
  <si>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</si>
  <si>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</si>
  <si>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</si>
  <si>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</si>
  <si>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</si>
  <si>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</si>
  <si>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</si>
  <si>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</si>
  <si>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</si>
  <si>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</si>
  <si>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</si>
  <si>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</si>
  <si>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</si>
  <si>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</si>
  <si>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</si>
  <si>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</si>
  <si>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</si>
  <si>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</si>
  <si>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</si>
  <si>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</si>
  <si>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</si>
  <si>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</si>
  <si>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</si>
  <si>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</si>
  <si>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</si>
  <si>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</si>
  <si>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</si>
  <si>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</si>
  <si>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</si>
  <si>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</si>
  <si>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</si>
  <si>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</si>
  <si>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</si>
  <si>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</si>
  <si>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</si>
  <si>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</si>
  <si>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</si>
  <si>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</si>
  <si>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</si>
  <si>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</si>
  <si>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</si>
  <si>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</si>
  <si>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</si>
  <si>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</si>
  <si>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</si>
  <si>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</si>
  <si>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</si>
  <si>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</si>
  <si>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</si>
  <si>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</si>
  <si>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</si>
  <si>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</si>
  <si>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</si>
  <si>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</si>
  <si>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</si>
  <si>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</si>
  <si>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</si>
  <si>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</si>
  <si>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</si>
  <si>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</si>
  <si>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</si>
  <si>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</si>
  <si>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</si>
  <si>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</si>
  <si>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</si>
  <si>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</si>
  <si>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</si>
  <si>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</si>
  <si>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</si>
  <si>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</si>
  <si>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</si>
  <si>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</si>
  <si>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</si>
  <si>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</si>
  <si>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</si>
  <si>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</si>
  <si>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</si>
  <si>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</si>
  <si>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</si>
  <si>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</si>
  <si>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</si>
  <si>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</si>
  <si>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</si>
  <si>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</si>
  <si>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</si>
  <si>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</si>
  <si>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</si>
  <si>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</si>
  <si>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</si>
  <si>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</si>
  <si>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</si>
  <si>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</si>
  <si>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</si>
  <si>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</si>
  <si>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</si>
  <si>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</si>
  <si>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</si>
  <si>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</si>
  <si>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</si>
  <si>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</si>
  <si>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</si>
  <si>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</si>
  <si>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</si>
  <si>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</si>
  <si>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</si>
  <si>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</si>
  <si>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</si>
  <si>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</si>
  <si>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</si>
  <si>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</si>
  <si>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</si>
  <si>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</si>
  <si>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</si>
  <si>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</si>
  <si>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</si>
  <si>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</si>
  <si>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</si>
  <si>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</si>
  <si>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</si>
  <si>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</si>
  <si>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</si>
  <si>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</si>
  <si>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</si>
  <si>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</si>
  <si>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</si>
  <si>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</si>
  <si>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</si>
  <si>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</si>
  <si>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</si>
  <si>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</si>
  <si>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</si>
  <si>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</si>
  <si>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</si>
  <si>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</si>
  <si>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</si>
  <si>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</si>
  <si>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</si>
  <si>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</si>
  <si>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</si>
  <si>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</si>
  <si>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</si>
  <si>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</si>
  <si>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</si>
  <si>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</si>
  <si>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</si>
  <si>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</si>
  <si>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</si>
  <si>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</si>
  <si>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</si>
  <si>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</si>
  <si>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</si>
  <si>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</si>
  <si>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</si>
  <si>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</si>
  <si>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</si>
  <si>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</si>
  <si>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</si>
  <si>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</si>
  <si>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</si>
  <si>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</si>
  <si>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</si>
  <si>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</si>
  <si>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</si>
  <si>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</si>
  <si>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</si>
  <si>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</si>
  <si>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</si>
  <si>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</si>
  <si>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</si>
  <si>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</si>
  <si>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</si>
  <si>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</si>
  <si>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</si>
  <si>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</si>
  <si>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</si>
  <si>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</si>
  <si>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</si>
  <si>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</si>
  <si>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</si>
  <si>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</si>
  <si>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</si>
  <si>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</si>
  <si>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</si>
  <si>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</si>
  <si>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</si>
  <si>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</si>
  <si>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</si>
  <si>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</si>
  <si>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</si>
  <si>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</si>
  <si>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</si>
  <si>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</si>
  <si>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</si>
  <si>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</si>
  <si>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</si>
  <si>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</si>
  <si>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</si>
  <si>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</si>
  <si>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</si>
  <si>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</si>
  <si>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</si>
  <si>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</si>
  <si>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</si>
  <si>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</si>
  <si>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</si>
  <si>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</si>
  <si>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</si>
  <si>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</si>
  <si>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</si>
  <si>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</si>
  <si>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</si>
  <si>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</si>
  <si>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</si>
  <si>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</si>
  <si>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</si>
  <si>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</si>
  <si>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</si>
  <si>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</si>
  <si>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</si>
  <si>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</si>
  <si>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</si>
  <si>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</si>
  <si>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</si>
  <si>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</si>
  <si>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</si>
  <si>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</si>
  <si>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</si>
  <si>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</si>
  <si>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</si>
  <si>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</si>
  <si>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</si>
  <si>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</si>
  <si>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</si>
  <si>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</si>
  <si>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</si>
  <si>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</si>
  <si>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</si>
  <si>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</si>
  <si>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</si>
  <si>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</si>
  <si>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</si>
  <si>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</si>
  <si>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</si>
  <si>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</si>
  <si>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</si>
  <si>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</si>
  <si>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</si>
  <si>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</si>
  <si>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</si>
  <si>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</si>
  <si>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</si>
  <si>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</si>
  <si>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</si>
  <si>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</si>
  <si>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</si>
  <si>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</si>
  <si>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</si>
  <si>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</si>
  <si>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</si>
  <si>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</si>
  <si>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</si>
  <si>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</si>
  <si>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</si>
  <si>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</si>
  <si>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</si>
  <si>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</si>
  <si>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</si>
  <si>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</si>
  <si>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</si>
  <si>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</si>
  <si>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</si>
  <si>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</si>
  <si>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</si>
  <si>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</si>
  <si>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</si>
  <si>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</si>
  <si>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</si>
  <si>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</si>
  <si>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</si>
  <si>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</si>
  <si>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</si>
  <si>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</si>
  <si>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</si>
  <si>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</si>
  <si>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</si>
  <si>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</si>
  <si>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</si>
  <si>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</si>
  <si>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</si>
  <si>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</si>
  <si>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</si>
  <si>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</si>
  <si>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</si>
  <si>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</si>
  <si>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</si>
  <si>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</si>
  <si>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</si>
  <si>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</si>
  <si>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</si>
  <si>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</si>
  <si>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</si>
  <si>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</si>
  <si>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</si>
  <si>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</si>
  <si>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</si>
  <si>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</si>
  <si>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</si>
  <si>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</si>
  <si>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</si>
  <si>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</si>
  <si>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</si>
  <si>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</si>
  <si>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</si>
  <si>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</si>
  <si>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</si>
  <si>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</si>
  <si>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</si>
  <si>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</si>
  <si>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</si>
  <si>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</si>
  <si>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</si>
  <si>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</si>
  <si>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</si>
  <si>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</si>
  <si>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</si>
  <si>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</si>
  <si>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</si>
  <si>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</si>
  <si>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</si>
  <si>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</si>
  <si>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</si>
  <si>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</si>
  <si>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</si>
  <si>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</si>
  <si>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</si>
  <si>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</si>
  <si>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</si>
  <si>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</si>
  <si>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</si>
  <si>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</si>
  <si>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</si>
  <si>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</si>
  <si>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</si>
  <si>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</si>
  <si>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</si>
  <si>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</si>
  <si>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</si>
  <si>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</si>
  <si>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</si>
  <si>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</si>
  <si>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</si>
  <si>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</si>
  <si>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</si>
  <si>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</si>
  <si>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</si>
  <si>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</si>
  <si>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</si>
  <si>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</si>
  <si>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</si>
  <si>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</si>
  <si>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</si>
  <si>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</si>
  <si>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</si>
  <si>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</si>
  <si>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</si>
  <si>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</si>
  <si>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</si>
  <si>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</si>
  <si>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</si>
  <si>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</si>
  <si>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</si>
  <si>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</si>
  <si>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</si>
  <si>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</si>
  <si>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</si>
  <si>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</si>
  <si>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</si>
  <si>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</si>
  <si>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</si>
  <si>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</si>
  <si>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</si>
  <si>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</si>
  <si>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</si>
  <si>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</si>
  <si>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</si>
  <si>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</si>
  <si>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</si>
  <si>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</si>
  <si>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</si>
  <si>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</si>
  <si>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</si>
  <si>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</si>
  <si>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</si>
  <si>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</si>
  <si>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</si>
  <si>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</si>
  <si>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</si>
  <si>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</si>
  <si>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</si>
  <si>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</si>
  <si>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</si>
  <si>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</si>
  <si>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</si>
  <si>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</si>
  <si>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</si>
  <si>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</si>
  <si>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</si>
  <si>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</si>
  <si>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</si>
  <si>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</si>
  <si>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</si>
  <si>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</si>
  <si>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</si>
  <si>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</si>
  <si>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</si>
  <si>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</si>
  <si>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</si>
  <si>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</si>
  <si>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</si>
  <si>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</si>
  <si>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</si>
  <si>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</si>
  <si>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</si>
  <si>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</si>
  <si>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</si>
  <si>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</si>
  <si>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</si>
  <si>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</si>
  <si>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</si>
  <si>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</si>
  <si>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</si>
  <si>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</si>
  <si>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</si>
  <si>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</si>
  <si>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</si>
  <si>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</si>
  <si>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</si>
  <si>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</si>
  <si>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</si>
  <si>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</si>
  <si>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</si>
  <si>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</si>
  <si>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</si>
  <si>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</si>
  <si>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</si>
  <si>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</si>
  <si>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</si>
  <si>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</si>
  <si>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</si>
  <si>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</si>
  <si>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</si>
  <si>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</si>
  <si>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</si>
  <si>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</si>
  <si>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</si>
  <si>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</si>
  <si>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</si>
  <si>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</si>
  <si>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</si>
  <si>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</si>
  <si>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</si>
  <si>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</si>
  <si>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</si>
  <si>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</si>
  <si>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</si>
  <si>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</si>
  <si>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</si>
  <si>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</si>
  <si>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</si>
  <si>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</si>
  <si>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</si>
  <si>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</si>
  <si>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</si>
  <si>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</si>
  <si>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</si>
  <si>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</si>
  <si>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</si>
  <si>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</si>
  <si>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</si>
  <si>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</si>
  <si>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</si>
  <si>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</si>
  <si>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</si>
  <si>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</si>
  <si>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</si>
  <si>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</si>
  <si>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</si>
  <si>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</si>
  <si>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</si>
  <si>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</si>
  <si>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</si>
  <si>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</si>
  <si>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</si>
  <si>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</si>
  <si>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</si>
  <si>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</si>
  <si>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</si>
  <si>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</si>
  <si>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</si>
  <si>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</si>
  <si>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</si>
  <si>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</si>
  <si>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</si>
  <si>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</si>
  <si>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</si>
  <si>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</si>
  <si>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</si>
  <si>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</si>
  <si>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</si>
  <si>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</si>
  <si>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</si>
  <si>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</si>
  <si>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</si>
  <si>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</si>
  <si>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</si>
  <si>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</si>
  <si>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</si>
  <si>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</si>
  <si>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</si>
  <si>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</si>
  <si>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</si>
  <si>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</si>
  <si>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</si>
  <si>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</si>
  <si>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</si>
  <si>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</si>
  <si>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</si>
  <si>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</si>
  <si>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</si>
  <si>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</si>
  <si>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</si>
  <si>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</si>
  <si>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</si>
  <si>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</si>
  <si>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</si>
  <si>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</si>
  <si>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</si>
  <si>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</si>
  <si>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</si>
  <si>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</si>
  <si>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</si>
  <si>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</si>
  <si>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</si>
  <si>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</si>
  <si>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</si>
  <si>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</si>
  <si>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</si>
  <si>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</si>
  <si>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</si>
  <si>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</si>
  <si>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</si>
  <si>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</si>
  <si>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</si>
  <si>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</si>
  <si>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</si>
  <si>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</si>
  <si>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</si>
  <si>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</si>
  <si>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</si>
  <si>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</si>
  <si>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</si>
  <si>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</si>
  <si>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</si>
  <si>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</si>
  <si>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</si>
  <si>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</si>
  <si>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</si>
  <si>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</si>
  <si>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</si>
  <si>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</si>
  <si>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</si>
  <si>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</si>
  <si>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</si>
  <si>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</si>
  <si>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</si>
  <si>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</si>
  <si>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</si>
  <si>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</si>
  <si>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</si>
  <si>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</si>
  <si>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</si>
  <si>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</si>
  <si>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</si>
  <si>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</si>
  <si>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</si>
  <si>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</si>
  <si>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</si>
  <si>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</si>
  <si>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</si>
  <si>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</si>
  <si>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</si>
  <si>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</si>
  <si>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</si>
  <si>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</si>
  <si>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</si>
  <si>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</si>
  <si>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</si>
  <si>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</si>
  <si>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</si>
  <si>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</si>
  <si>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</si>
  <si>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</si>
  <si>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</si>
  <si>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</si>
  <si>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</si>
  <si>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</si>
  <si>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</si>
  <si>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</si>
  <si>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</si>
  <si>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</si>
  <si>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</si>
  <si>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</si>
  <si>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</si>
  <si>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</si>
  <si>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</si>
  <si>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</si>
  <si>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</si>
  <si>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</si>
  <si>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</si>
  <si>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</si>
  <si>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</si>
  <si>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</si>
  <si>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</si>
  <si>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</si>
  <si>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</si>
  <si>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</si>
  <si>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</si>
  <si>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</si>
  <si>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</si>
  <si>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</si>
  <si>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</si>
  <si>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</si>
  <si>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</si>
  <si>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</si>
  <si>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</si>
  <si>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</si>
  <si>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</si>
  <si>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</si>
  <si>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</si>
  <si>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</si>
  <si>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</si>
  <si>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</si>
  <si>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</si>
  <si>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</si>
  <si>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</si>
  <si>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</si>
  <si>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</si>
  <si>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</si>
  <si>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</si>
  <si>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</si>
  <si>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</si>
  <si>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</si>
  <si>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</si>
  <si>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</si>
  <si>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</si>
  <si>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</si>
  <si>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</si>
  <si>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</si>
  <si>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</si>
  <si>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</si>
  <si>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</si>
  <si>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</si>
  <si>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</si>
  <si>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</si>
  <si>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</si>
  <si>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</si>
  <si>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</si>
  <si>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</si>
  <si>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</si>
  <si>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</si>
  <si>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</si>
  <si>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</si>
  <si>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</si>
  <si>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</si>
  <si>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</si>
  <si>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</si>
  <si>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</si>
  <si>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</si>
  <si>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</si>
  <si>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</si>
  <si>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</si>
  <si>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</si>
  <si>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</si>
  <si>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</si>
  <si>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</si>
  <si>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</si>
  <si>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</si>
  <si>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</si>
  <si>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</si>
  <si>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</si>
  <si>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</si>
  <si>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</si>
  <si>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</si>
  <si>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</si>
  <si>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</si>
  <si>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</si>
  <si>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</si>
  <si>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</si>
  <si>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</si>
  <si>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</si>
  <si>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</si>
  <si>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</si>
  <si>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</si>
  <si>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</si>
  <si>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</si>
  <si>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</si>
  <si>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</si>
  <si>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</si>
  <si>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</si>
  <si>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</si>
  <si>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</si>
  <si>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</si>
  <si>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</si>
  <si>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</si>
  <si>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</si>
  <si>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</si>
  <si>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</si>
  <si>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</si>
  <si>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</si>
  <si>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</si>
  <si>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</si>
  <si>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</si>
  <si>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</si>
  <si>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</si>
  <si>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</si>
  <si>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</si>
  <si>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</si>
  <si>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</si>
  <si>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</si>
  <si>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</si>
  <si>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</si>
  <si>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</si>
  <si>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</si>
  <si>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</si>
  <si>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</si>
  <si>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</si>
  <si>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</si>
  <si>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</si>
  <si>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</si>
  <si>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</si>
  <si>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</si>
  <si>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</si>
  <si>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</si>
  <si>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</si>
  <si>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</si>
  <si>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</si>
  <si>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</si>
  <si>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</si>
  <si>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</si>
  <si>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</si>
  <si>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</si>
  <si>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</si>
  <si>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</si>
  <si>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</si>
  <si>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</si>
  <si>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</si>
  <si>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</si>
  <si>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</si>
  <si>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</si>
  <si>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</si>
  <si>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</si>
  <si>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</si>
  <si>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</si>
  <si>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</si>
  <si>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</si>
  <si>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</si>
  <si>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</si>
  <si>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</si>
  <si>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</si>
  <si>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</si>
  <si>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</si>
  <si>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</si>
  <si>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</si>
  <si>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</si>
  <si>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</si>
  <si>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</si>
  <si>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</si>
  <si>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</si>
  <si>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</si>
  <si>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</si>
  <si>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</si>
  <si>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</si>
  <si>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</si>
  <si>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</si>
  <si>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</si>
  <si>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</si>
  <si>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</si>
  <si>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</si>
  <si>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</si>
  <si>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</si>
  <si>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</si>
  <si>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</si>
  <si>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</si>
  <si>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</si>
  <si>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</si>
  <si>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</si>
  <si>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</si>
  <si>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</si>
  <si>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</si>
  <si>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</si>
  <si>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</si>
  <si>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</si>
  <si>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</si>
  <si>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</si>
  <si>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</si>
  <si>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</si>
  <si>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</si>
  <si>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</si>
  <si>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</si>
  <si>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</si>
  <si>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</si>
  <si>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</si>
  <si>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</si>
  <si>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</si>
  <si>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</si>
  <si>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</si>
  <si>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</si>
  <si>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</si>
  <si>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</si>
  <si>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</si>
  <si>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</si>
  <si>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</si>
  <si>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</si>
  <si>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</si>
  <si>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</si>
  <si>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</si>
  <si>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</si>
  <si>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</si>
  <si>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</si>
  <si>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</si>
  <si>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</si>
  <si>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</si>
  <si>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</si>
  <si>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</si>
  <si>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</si>
  <si>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</si>
  <si>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</si>
  <si>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</si>
  <si>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</si>
  <si>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</si>
  <si>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</si>
  <si>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</si>
  <si>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</si>
  <si>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</si>
  <si>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</si>
  <si>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</si>
  <si>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</si>
  <si>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</si>
  <si>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</si>
  <si>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</si>
  <si>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</si>
  <si>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</si>
  <si>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</si>
  <si>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</si>
  <si>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</si>
  <si>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</si>
  <si>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</si>
  <si>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</si>
  <si>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</si>
  <si>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</si>
  <si>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</si>
  <si>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</si>
  <si>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</si>
  <si>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</si>
  <si>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</si>
  <si>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</si>
  <si>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</si>
  <si>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</si>
  <si>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</si>
  <si>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</si>
  <si>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</si>
  <si>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</si>
  <si>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</si>
  <si>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</si>
  <si>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</si>
  <si>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</si>
  <si>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</si>
  <si>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</si>
  <si>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</si>
  <si>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</si>
  <si>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</si>
  <si>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</si>
  <si>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</si>
  <si>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</si>
  <si>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</si>
  <si>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</si>
  <si>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</si>
  <si>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</si>
  <si>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</si>
  <si>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</si>
  <si>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</si>
  <si>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</si>
  <si>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</si>
  <si>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</si>
  <si>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</si>
  <si>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</si>
  <si>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</si>
  <si>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</si>
  <si>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</si>
  <si>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</si>
  <si>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</si>
  <si>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</si>
  <si>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</si>
  <si>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</si>
  <si>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</si>
  <si>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</si>
  <si>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</si>
  <si>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</si>
  <si>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</si>
  <si>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</si>
  <si>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</si>
  <si>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</si>
  <si>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</si>
  <si>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</si>
  <si>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</si>
  <si>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</si>
  <si>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</si>
  <si>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</si>
  <si>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</si>
  <si>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</si>
  <si>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</si>
  <si>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</si>
  <si>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</si>
  <si>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</si>
  <si>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</si>
  <si>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</si>
  <si>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</si>
  <si>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</si>
  <si>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</si>
  <si>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</si>
  <si>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</si>
  <si>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</si>
  <si>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</si>
  <si>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</si>
  <si>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</si>
  <si>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</si>
  <si>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</si>
  <si>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</si>
  <si>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</si>
  <si>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</si>
  <si>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</si>
  <si>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</si>
  <si>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</si>
  <si>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</si>
  <si>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</si>
  <si>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</si>
  <si>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</si>
  <si>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</si>
  <si>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</si>
  <si>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</si>
  <si>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</si>
  <si>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</si>
  <si>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</si>
  <si>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</si>
  <si>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</si>
  <si>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</si>
  <si>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</si>
  <si>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</si>
  <si>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</si>
  <si>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</si>
  <si>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</si>
  <si>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</si>
  <si>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</si>
  <si>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</si>
  <si>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</si>
  <si>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</si>
  <si>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</si>
  <si>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</si>
  <si>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</si>
  <si>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</si>
  <si>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</si>
  <si>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</si>
  <si>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</si>
  <si>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</si>
  <si>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</si>
  <si>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</si>
  <si>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</si>
  <si>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</si>
  <si>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</si>
  <si>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</si>
  <si>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</si>
  <si>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</si>
  <si>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</si>
  <si>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</si>
  <si>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</si>
  <si>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</si>
  <si>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</si>
  <si>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</si>
  <si>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</si>
  <si>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</si>
  <si>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</si>
  <si>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</si>
  <si>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</si>
  <si>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</si>
  <si>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</si>
  <si>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</si>
  <si>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</si>
  <si>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</si>
  <si>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</si>
  <si>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</si>
  <si>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</si>
  <si>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</si>
  <si>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</si>
  <si>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</si>
  <si>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</si>
  <si>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</si>
  <si>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</si>
  <si>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</si>
  <si>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</si>
  <si>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</si>
  <si>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</si>
  <si>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</si>
  <si>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</si>
  <si>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</si>
  <si>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</si>
  <si>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</si>
  <si>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</si>
  <si>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</si>
  <si>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</si>
  <si>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</si>
  <si>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</si>
  <si>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</si>
  <si>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</si>
  <si>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</si>
  <si>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</si>
  <si>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</si>
  <si>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</si>
  <si>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</si>
  <si>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</si>
  <si>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</si>
  <si>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</si>
  <si>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</si>
  <si>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</si>
  <si>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</si>
  <si>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</si>
  <si>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</si>
  <si>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</si>
  <si>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</si>
  <si>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</si>
  <si>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</si>
  <si>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</si>
  <si>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</si>
  <si>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</si>
  <si>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</si>
  <si>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</si>
  <si>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</si>
  <si>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</si>
  <si>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</si>
  <si>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</si>
  <si>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</si>
  <si>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</si>
  <si>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</si>
  <si>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</si>
  <si>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</si>
  <si>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</si>
  <si>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</si>
  <si>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</si>
  <si>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</si>
  <si>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</si>
  <si>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</si>
  <si>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</si>
  <si>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</si>
  <si>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</si>
  <si>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</si>
  <si>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</si>
  <si>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</si>
  <si>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</si>
  <si>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</si>
  <si>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</si>
  <si>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</si>
  <si>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</si>
  <si>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</si>
  <si>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</si>
  <si>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</si>
  <si>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</si>
  <si>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</si>
  <si>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</si>
  <si>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</si>
  <si>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</si>
  <si>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</si>
  <si>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</si>
  <si>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</si>
  <si>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</si>
  <si>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</si>
  <si>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</si>
  <si>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</si>
  <si>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</si>
  <si>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</si>
  <si>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</si>
  <si>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</si>
  <si>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</si>
  <si>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</si>
  <si>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</si>
  <si>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</si>
  <si>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</si>
  <si>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</si>
  <si>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</si>
  <si>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</si>
  <si>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</si>
  <si>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</si>
  <si>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</si>
  <si>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</si>
  <si>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</si>
  <si>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</si>
  <si>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</si>
  <si>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</si>
  <si>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</si>
  <si>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</si>
  <si>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</si>
  <si>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</si>
  <si>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</si>
  <si>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</si>
  <si>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</si>
  <si>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</si>
  <si>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</si>
  <si>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</si>
  <si>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</si>
  <si>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</si>
  <si>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</si>
  <si>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</si>
  <si>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</si>
  <si>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</si>
  <si>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</si>
  <si>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</si>
  <si>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</si>
  <si>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</si>
  <si>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</si>
  <si>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</si>
  <si>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</si>
  <si>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</si>
  <si>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</si>
  <si>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</si>
  <si>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</si>
  <si>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</si>
  <si>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</si>
  <si>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</si>
  <si>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</si>
  <si>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</si>
  <si>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</si>
  <si>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</si>
  <si>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</si>
  <si>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</si>
  <si>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</si>
  <si>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</si>
  <si>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</si>
  <si>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</si>
  <si>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</si>
  <si>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</si>
  <si>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</si>
  <si>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</si>
  <si>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</si>
  <si>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</si>
  <si>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</si>
  <si>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</si>
  <si>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</si>
  <si>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</si>
  <si>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</si>
  <si>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</si>
  <si>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</si>
  <si>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</si>
  <si>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</si>
  <si>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</si>
  <si>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</si>
  <si>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</si>
  <si>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</si>
  <si>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</si>
  <si>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</si>
  <si>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</si>
  <si>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</si>
  <si>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</si>
  <si>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</si>
  <si>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</si>
  <si>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</si>
  <si>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</si>
  <si>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</si>
  <si>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</si>
  <si>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</si>
  <si>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</si>
  <si>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</si>
  <si>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</si>
  <si>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</si>
  <si>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</si>
  <si>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</si>
  <si>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</si>
  <si>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</si>
  <si>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</si>
  <si>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</si>
  <si>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</si>
  <si>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</si>
  <si>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</si>
  <si>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</si>
  <si>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</si>
  <si>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</si>
  <si>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</si>
  <si>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</si>
  <si>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</si>
  <si>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</si>
  <si>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</si>
  <si>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</si>
  <si>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</si>
  <si>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</si>
  <si>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</si>
  <si>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</si>
  <si>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</si>
  <si>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</si>
  <si>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</si>
  <si>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</si>
  <si>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</si>
  <si>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</si>
  <si>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</si>
  <si>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</si>
  <si>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</si>
  <si>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</si>
  <si>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</si>
  <si>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</si>
  <si>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</si>
  <si>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</si>
  <si>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</si>
  <si>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</si>
  <si>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</si>
  <si>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</si>
  <si>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</si>
  <si>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</si>
  <si>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</si>
  <si>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</si>
  <si>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</si>
  <si>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</si>
  <si>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</si>
  <si>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</si>
  <si>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</si>
  <si>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</si>
  <si>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</si>
  <si>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</si>
  <si>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</si>
  <si>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</si>
  <si>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</si>
  <si>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</si>
  <si>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</si>
  <si>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</si>
  <si>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</si>
  <si>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</si>
  <si>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</si>
  <si>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</si>
  <si>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</si>
  <si>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</si>
  <si>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</si>
  <si>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</si>
  <si>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</si>
  <si>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</si>
  <si>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</si>
  <si>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</si>
  <si>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</si>
  <si>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</si>
  <si>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</si>
  <si>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</si>
  <si>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</si>
  <si>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</si>
  <si>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</si>
  <si>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</si>
  <si>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</si>
  <si>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</si>
  <si>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</si>
  <si>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</si>
  <si>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</si>
  <si>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</si>
  <si>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</si>
  <si>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</si>
  <si>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</si>
  <si>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</si>
  <si>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</si>
  <si>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</si>
  <si>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</si>
  <si>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</si>
  <si>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</si>
  <si>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</si>
  <si>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</si>
  <si>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</si>
  <si>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</si>
  <si>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</si>
  <si>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</si>
  <si>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</si>
  <si>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</si>
  <si>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</si>
  <si>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</si>
  <si>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</si>
  <si>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</si>
  <si>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</si>
  <si>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</si>
  <si>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</si>
  <si>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</si>
  <si>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</si>
  <si>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</si>
  <si>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</si>
  <si>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</si>
  <si>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</si>
  <si>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</si>
  <si>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</si>
  <si>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</si>
  <si>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</si>
  <si>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</si>
  <si>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</si>
  <si>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</si>
  <si>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</si>
  <si>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</si>
  <si>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</si>
  <si>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</si>
  <si>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</si>
  <si>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</si>
  <si>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</si>
  <si>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</si>
  <si>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</si>
  <si>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</si>
  <si>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</si>
  <si>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</si>
  <si>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</si>
  <si>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</si>
  <si>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</si>
  <si>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</si>
  <si>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</si>
  <si>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</si>
  <si>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</si>
  <si>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</si>
  <si>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</si>
  <si>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</si>
  <si>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</si>
  <si>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</si>
  <si>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</si>
  <si>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</si>
  <si>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</si>
  <si>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</si>
  <si>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</si>
  <si>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</si>
  <si>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</si>
  <si>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</si>
  <si>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</si>
  <si>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</si>
  <si>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</si>
  <si>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</si>
  <si>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</si>
  <si>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</si>
  <si>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</si>
  <si>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</si>
  <si>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</si>
  <si>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</si>
  <si>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</si>
  <si>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</si>
  <si>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</si>
  <si>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</si>
  <si>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</si>
  <si>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</si>
  <si>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</si>
  <si>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</si>
  <si>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</si>
  <si>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</si>
  <si>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</si>
  <si>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</si>
  <si>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</si>
  <si>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</si>
  <si>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</si>
  <si>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</si>
  <si>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</si>
  <si>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</si>
  <si>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</si>
  <si>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</si>
  <si>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</si>
  <si>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</si>
  <si>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</si>
  <si>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</si>
  <si>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</si>
  <si>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</si>
  <si>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</si>
  <si>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</si>
  <si>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</si>
  <si>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</si>
  <si>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</si>
  <si>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</si>
  <si>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</si>
  <si>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</si>
  <si>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</si>
  <si>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</si>
  <si>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</si>
  <si>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</si>
  <si>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</si>
  <si>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</si>
  <si>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</si>
  <si>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</si>
  <si>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</si>
  <si>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</si>
  <si>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</si>
  <si>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</si>
  <si>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</si>
  <si>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</si>
  <si>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</si>
  <si>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</si>
  <si>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</si>
  <si>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</si>
  <si>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</si>
  <si>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</si>
  <si>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</si>
  <si>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</si>
  <si>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</si>
  <si>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</si>
  <si>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</si>
  <si>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</si>
  <si>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</si>
  <si>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</si>
  <si>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</si>
  <si>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</si>
  <si>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</si>
  <si>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</si>
  <si>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</si>
  <si>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</si>
  <si>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</si>
  <si>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</si>
  <si>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</si>
  <si>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</si>
  <si>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</si>
  <si>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</si>
  <si>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</si>
  <si>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</si>
  <si>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</si>
  <si>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</si>
  <si>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</si>
  <si>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</si>
  <si>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</si>
  <si>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</si>
  <si>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</si>
  <si>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</si>
  <si>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</si>
  <si>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</si>
  <si>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</si>
  <si>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</si>
  <si>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</si>
  <si>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</si>
  <si>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</si>
  <si>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</si>
  <si>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</si>
  <si>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</si>
  <si>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</si>
  <si>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</si>
  <si>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</si>
  <si>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</si>
  <si>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</si>
  <si>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</si>
  <si>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</si>
  <si>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</si>
  <si>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</si>
  <si>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</si>
  <si>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</si>
  <si>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</si>
  <si>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</si>
  <si>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</si>
  <si>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</si>
  <si>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</si>
  <si>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</si>
  <si>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</si>
  <si>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</si>
  <si>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</si>
  <si>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</si>
  <si>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</si>
  <si>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</si>
  <si>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</si>
  <si>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</si>
  <si>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</si>
  <si>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</si>
  <si>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</si>
  <si>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</si>
  <si>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</si>
  <si>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</si>
  <si>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</si>
  <si>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</si>
  <si>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</si>
  <si>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</si>
  <si>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</si>
  <si>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</si>
  <si>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</si>
  <si>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</si>
  <si>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</si>
  <si>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</si>
  <si>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</si>
  <si>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</si>
  <si>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</si>
  <si>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</si>
  <si>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</si>
  <si>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</si>
  <si>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</si>
  <si>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</si>
  <si>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</si>
  <si>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</si>
  <si>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</si>
  <si>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</si>
  <si>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</si>
  <si>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</si>
  <si>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</si>
  <si>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</si>
  <si>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</si>
  <si>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</si>
  <si>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</si>
  <si>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</si>
  <si>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</si>
  <si>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</si>
  <si>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</si>
  <si>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</si>
  <si>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</si>
  <si>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</si>
  <si>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</si>
  <si>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</si>
  <si>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</si>
  <si>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</si>
  <si>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</si>
  <si>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</si>
  <si>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</si>
  <si>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</si>
  <si>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</si>
  <si>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</si>
  <si>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</si>
  <si>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</si>
  <si>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</si>
  <si>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</si>
  <si>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</si>
  <si>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</si>
  <si>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</si>
  <si>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</si>
  <si>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</si>
  <si>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</si>
  <si>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</si>
  <si>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</si>
  <si>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</si>
  <si>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</si>
  <si>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</si>
  <si>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</si>
  <si>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</si>
  <si>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</si>
  <si>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</si>
  <si>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</si>
  <si>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</si>
  <si>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</si>
  <si>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</si>
  <si>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</si>
  <si>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</si>
  <si>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</si>
  <si>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</si>
  <si>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</si>
  <si>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</si>
  <si>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</si>
  <si>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</si>
  <si>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</si>
  <si>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</si>
  <si>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</si>
  <si>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</si>
  <si>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</si>
  <si>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</si>
  <si>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</si>
  <si>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</si>
  <si>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</si>
  <si>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</si>
  <si>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</si>
  <si>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</si>
  <si>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</si>
  <si>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</si>
  <si>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</si>
  <si>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</si>
  <si>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</si>
  <si>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</si>
  <si>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</si>
  <si>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</si>
  <si>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</si>
  <si>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</si>
  <si>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</si>
  <si>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</si>
  <si>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</si>
  <si>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</si>
  <si>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</si>
  <si>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</si>
  <si>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</si>
  <si>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</si>
  <si>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</si>
  <si>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</si>
  <si>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</si>
  <si>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</si>
  <si>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</si>
  <si>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</si>
  <si>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</si>
  <si>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</si>
  <si>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</si>
  <si>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</si>
  <si>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</si>
  <si>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</si>
  <si>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</si>
  <si>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</si>
  <si>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</si>
  <si>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</si>
  <si>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</si>
  <si>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</si>
  <si>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</si>
  <si>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</si>
  <si>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</si>
  <si>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</si>
  <si>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</si>
  <si>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</si>
  <si>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</si>
  <si>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</si>
  <si>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</si>
  <si>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</si>
  <si>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</si>
  <si>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</si>
  <si>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</si>
  <si>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</si>
  <si>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</si>
  <si>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</si>
  <si>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</si>
  <si>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</si>
  <si>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</si>
  <si>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</si>
  <si>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</si>
  <si>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</si>
  <si>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</si>
  <si>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</si>
  <si>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</si>
  <si>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</si>
  <si>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</si>
  <si>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</si>
  <si>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</si>
  <si>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</si>
  <si>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</si>
  <si>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</si>
  <si>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</si>
  <si>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</si>
  <si>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</si>
  <si>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</si>
  <si>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</si>
  <si>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</si>
  <si>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</si>
  <si>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</si>
  <si>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</si>
  <si>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</si>
  <si>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</si>
  <si>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</si>
  <si>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</si>
  <si>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</si>
  <si>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</si>
  <si>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</si>
  <si>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</si>
  <si>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</si>
  <si>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</si>
  <si>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</si>
  <si>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</si>
  <si>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</si>
  <si>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</si>
  <si>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</si>
  <si>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</si>
  <si>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</si>
  <si>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</si>
  <si>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</si>
  <si>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</si>
  <si>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</si>
  <si>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</si>
  <si>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</si>
  <si>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</si>
  <si>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</si>
  <si>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</si>
  <si>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</si>
  <si>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</si>
  <si>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</si>
  <si>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</si>
  <si>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</si>
  <si>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</si>
  <si>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</si>
  <si>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</si>
  <si>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</si>
  <si>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</si>
  <si>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</si>
  <si>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</si>
  <si>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</si>
  <si>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</si>
  <si>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</si>
  <si>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</si>
  <si>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</si>
  <si>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</si>
  <si>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</si>
  <si>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</si>
  <si>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</si>
  <si>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</si>
  <si>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</si>
  <si>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</si>
  <si>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</si>
  <si>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</si>
  <si>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</si>
  <si>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</si>
  <si>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</si>
  <si>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</si>
  <si>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</si>
  <si>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</si>
  <si>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</si>
  <si>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</si>
  <si>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</si>
  <si>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</si>
  <si>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</si>
  <si>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</si>
  <si>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</si>
  <si>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</si>
  <si>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</si>
  <si>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</si>
  <si>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</si>
  <si>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</si>
  <si>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</si>
  <si>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</si>
  <si>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</si>
  <si>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</si>
  <si>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</si>
  <si>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</si>
  <si>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</si>
  <si>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</si>
  <si>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</si>
  <si>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</si>
  <si>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</si>
  <si>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</si>
  <si>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</si>
  <si>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</si>
  <si>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</si>
  <si>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</si>
  <si>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</si>
  <si>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</si>
  <si>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</si>
  <si>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</si>
  <si>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</si>
  <si>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</si>
  <si>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</si>
  <si>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</si>
  <si>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</si>
  <si>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</si>
  <si>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</si>
  <si>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</si>
  <si>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</si>
  <si>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</si>
  <si>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</si>
  <si>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</si>
  <si>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</si>
  <si>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</si>
  <si>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</si>
  <si>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</si>
  <si>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</si>
  <si>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</si>
  <si>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</si>
  <si>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</si>
  <si>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</si>
  <si>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</si>
  <si>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</si>
  <si>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</si>
  <si>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</si>
  <si>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</si>
  <si>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</si>
  <si>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</si>
  <si>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</si>
  <si>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</si>
  <si>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</si>
  <si>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</si>
  <si>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</si>
  <si>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</si>
  <si>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</si>
  <si>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</si>
  <si>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</si>
  <si>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</si>
  <si>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</si>
  <si>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</si>
  <si>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</si>
  <si>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</si>
  <si>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</si>
  <si>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</si>
  <si>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</si>
  <si>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</si>
  <si>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</si>
  <si>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</si>
  <si>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</si>
  <si>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</si>
  <si>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</si>
  <si>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</si>
  <si>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</si>
  <si>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</si>
  <si>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</si>
  <si>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</si>
  <si>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</si>
  <si>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</si>
  <si>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</si>
  <si>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</si>
  <si>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</si>
  <si>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</si>
  <si>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</si>
  <si>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</si>
  <si>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</si>
  <si>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</si>
  <si>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</si>
  <si>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</si>
  <si>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</si>
  <si>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</si>
  <si>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</si>
  <si>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</si>
  <si>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</si>
  <si>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</si>
  <si>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</si>
  <si>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</si>
  <si>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</si>
  <si>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</si>
  <si>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</si>
  <si>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</si>
  <si>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</si>
  <si>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</si>
  <si>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</si>
  <si>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</si>
  <si>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</si>
  <si>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</si>
  <si>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</si>
  <si>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</si>
  <si>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</si>
  <si>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</si>
  <si>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</si>
  <si>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</si>
  <si>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</si>
  <si>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</si>
  <si>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</si>
  <si>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</si>
  <si>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</si>
  <si>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</si>
  <si>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</si>
  <si>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</si>
  <si>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</si>
  <si>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</si>
  <si>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</si>
  <si>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</si>
  <si>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</si>
  <si>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</si>
  <si>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</si>
  <si>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</si>
  <si>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</si>
  <si>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</si>
  <si>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</si>
  <si>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</si>
  <si>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</si>
  <si>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</si>
  <si>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</si>
  <si>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</si>
  <si>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</si>
  <si>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</si>
  <si>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</si>
  <si>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</si>
  <si>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</si>
  <si>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</si>
  <si>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</si>
  <si>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</si>
  <si>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</si>
  <si>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</si>
  <si>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</si>
  <si>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</si>
  <si>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</si>
  <si>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</si>
  <si>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</si>
  <si>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</si>
  <si>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</si>
  <si>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</si>
  <si>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</si>
  <si>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</si>
  <si>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</si>
  <si>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</si>
  <si>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</si>
  <si>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</si>
  <si>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</si>
  <si>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</si>
  <si>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</si>
  <si>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</si>
  <si>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</si>
  <si>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</si>
  <si>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</si>
  <si>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</si>
  <si>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</si>
  <si>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</si>
  <si>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</si>
  <si>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</si>
  <si>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</si>
  <si>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</si>
  <si>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</si>
  <si>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</si>
  <si>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</si>
  <si>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</si>
  <si>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</si>
  <si>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</si>
  <si>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</si>
  <si>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</si>
  <si>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</si>
  <si>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</si>
  <si>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</si>
  <si>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</si>
  <si>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</si>
  <si>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</si>
  <si>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</si>
  <si>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</si>
  <si>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</si>
  <si>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</si>
  <si>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</si>
  <si>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</si>
  <si>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</si>
  <si>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</si>
  <si>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</si>
  <si>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</si>
  <si>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</si>
  <si>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</si>
  <si>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</si>
  <si>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</si>
  <si>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</si>
  <si>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</si>
  <si>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</si>
  <si>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</si>
  <si>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</si>
  <si>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</si>
  <si>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</si>
  <si>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</si>
  <si>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</si>
  <si>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</si>
  <si>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</si>
  <si>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</si>
  <si>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</si>
  <si>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</si>
  <si>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</si>
  <si>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</si>
  <si>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</si>
  <si>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</si>
  <si>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</si>
  <si>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</si>
  <si>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</si>
  <si>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</si>
  <si>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</si>
  <si>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</si>
  <si>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</si>
  <si>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</si>
  <si>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</si>
  <si>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</si>
  <si>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</si>
  <si>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</si>
  <si>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</si>
  <si>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</si>
  <si>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</si>
  <si>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</si>
  <si>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</si>
  <si>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</si>
  <si>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</si>
  <si>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</si>
  <si>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</si>
  <si>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</si>
  <si>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</si>
  <si>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</si>
  <si>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</si>
  <si>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</si>
  <si>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</si>
  <si>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</si>
  <si>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</si>
  <si>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</si>
  <si>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</si>
  <si>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</si>
  <si>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</si>
  <si>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</si>
  <si>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</si>
  <si>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</si>
  <si>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</si>
  <si>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</si>
  <si>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</si>
  <si>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</si>
  <si>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</si>
  <si>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</si>
  <si>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</si>
  <si>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</si>
  <si>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</si>
  <si>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</si>
  <si>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</si>
  <si>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</si>
  <si>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</si>
  <si>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</si>
  <si>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</si>
  <si>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</si>
  <si>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</si>
  <si>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</si>
  <si>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</si>
  <si>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</si>
  <si>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</si>
  <si>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</si>
  <si>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</si>
  <si>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</si>
  <si>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</si>
  <si>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</si>
  <si>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</si>
  <si>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</si>
  <si>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</si>
  <si>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</si>
  <si>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</si>
  <si>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</si>
  <si>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</si>
  <si>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</si>
  <si>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</si>
  <si>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</si>
  <si>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</si>
  <si>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</si>
  <si>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</si>
  <si>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</si>
  <si>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</si>
  <si>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</si>
  <si>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</si>
  <si>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</si>
  <si>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</si>
  <si>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</si>
  <si>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</si>
  <si>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</si>
  <si>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</si>
  <si>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</si>
  <si>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</si>
  <si>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</si>
  <si>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</si>
  <si>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</si>
  <si>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</si>
  <si>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</si>
  <si>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</si>
  <si>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</si>
  <si>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</si>
  <si>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</si>
  <si>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</si>
  <si>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</si>
  <si>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</si>
  <si>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</si>
  <si>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</si>
  <si>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</si>
  <si>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</si>
  <si>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</si>
  <si>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</si>
  <si>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</si>
  <si>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</si>
  <si>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</si>
  <si>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</si>
  <si>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</si>
  <si>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</si>
  <si>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</si>
  <si>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</si>
  <si>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</si>
  <si>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</si>
  <si>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</si>
  <si>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</si>
  <si>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</si>
  <si>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</si>
  <si>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</si>
  <si>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</si>
  <si>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</si>
  <si>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</si>
  <si>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</si>
  <si>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</si>
  <si>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</si>
  <si>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</si>
  <si>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</si>
  <si>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</si>
  <si>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</si>
  <si>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</si>
  <si>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</si>
  <si>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</si>
  <si>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</si>
  <si>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</si>
  <si>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</si>
  <si>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</si>
  <si>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</si>
  <si>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</si>
  <si>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</si>
  <si>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</si>
  <si>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</si>
  <si>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</si>
  <si>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</si>
  <si>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</si>
  <si>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</si>
  <si>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</si>
  <si>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</si>
  <si>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</si>
  <si>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</si>
  <si>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</si>
  <si>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</si>
  <si>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</si>
  <si>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</si>
  <si>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</si>
  <si>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</si>
  <si>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</si>
  <si>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</si>
  <si>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</si>
  <si>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</si>
  <si>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</si>
  <si>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</si>
  <si>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</si>
  <si>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</si>
  <si>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</si>
  <si>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</si>
  <si>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</si>
  <si>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</si>
  <si>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</si>
  <si>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</si>
  <si>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</si>
  <si>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</si>
  <si>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</si>
  <si>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</si>
  <si>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</si>
  <si>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</si>
  <si>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</si>
  <si>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</si>
  <si>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</si>
  <si>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</si>
  <si>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</si>
  <si>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</si>
  <si>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</si>
  <si>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</si>
  <si>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</si>
  <si>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</si>
  <si>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</si>
  <si>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</si>
  <si>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</si>
  <si>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</si>
  <si>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</si>
  <si>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</si>
  <si>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</si>
  <si>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</si>
  <si>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</si>
  <si>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</si>
  <si>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</si>
  <si>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</si>
  <si>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</si>
  <si>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</si>
  <si>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</si>
  <si>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</si>
  <si>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</si>
  <si>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</si>
  <si>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</si>
  <si>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</si>
  <si>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</si>
  <si>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</si>
  <si>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</si>
  <si>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</si>
  <si>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</si>
  <si>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</si>
  <si>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</si>
  <si>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</si>
  <si>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</si>
  <si>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</si>
  <si>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</si>
  <si>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</si>
  <si>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</si>
  <si>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</si>
  <si>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</si>
  <si>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</si>
  <si>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</si>
  <si>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</si>
  <si>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</si>
  <si>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</si>
  <si>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</si>
  <si>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</si>
  <si>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</si>
  <si>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</si>
  <si>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</si>
  <si>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</si>
  <si>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</si>
  <si>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</si>
  <si>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</si>
  <si>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</si>
  <si>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</si>
  <si>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</si>
  <si>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</si>
  <si>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</si>
  <si>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</si>
  <si>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</si>
  <si>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</si>
  <si>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</si>
  <si>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</si>
  <si>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</si>
  <si>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</si>
  <si>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</si>
  <si>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</si>
  <si>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</si>
  <si>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</si>
  <si>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</si>
  <si>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</si>
  <si>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</si>
  <si>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</si>
  <si>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</si>
  <si>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</si>
  <si>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</si>
  <si>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</si>
  <si>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</si>
  <si>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</si>
  <si>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</si>
  <si>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</si>
  <si>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</si>
  <si>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</si>
  <si>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</si>
  <si>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</si>
  <si>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</si>
  <si>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</si>
  <si>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</si>
  <si>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</si>
  <si>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</si>
  <si>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</si>
  <si>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</si>
  <si>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</si>
  <si>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</si>
  <si>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</si>
  <si>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</si>
  <si>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</si>
  <si>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</si>
  <si>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</si>
  <si>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</si>
  <si>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</si>
  <si>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</si>
  <si>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</si>
  <si>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</si>
  <si>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</si>
  <si>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</si>
  <si>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</si>
  <si>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</si>
  <si>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</si>
  <si>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</si>
  <si>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</si>
  <si>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</si>
  <si>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</si>
  <si>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</si>
  <si>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</si>
  <si>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</si>
  <si>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</si>
  <si>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</si>
  <si>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</si>
  <si>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</si>
  <si>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</si>
  <si>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</si>
  <si>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</si>
  <si>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</si>
  <si>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</si>
  <si>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</si>
  <si>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</si>
  <si>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</si>
  <si>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</si>
  <si>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</si>
  <si>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</si>
  <si>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</si>
  <si>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</si>
  <si>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</si>
  <si>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</si>
  <si>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</si>
  <si>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</si>
  <si>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</si>
  <si>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</si>
  <si>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</si>
  <si>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</si>
  <si>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</si>
  <si>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</si>
  <si>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</si>
  <si>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</si>
  <si>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</si>
  <si>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</si>
  <si>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</si>
  <si>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</si>
  <si>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</si>
  <si>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</si>
  <si>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</si>
  <si>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</si>
  <si>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</si>
  <si>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</si>
  <si>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</si>
  <si>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</si>
  <si>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</si>
  <si>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</si>
  <si>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</si>
  <si>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</si>
  <si>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</si>
  <si>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</si>
  <si>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</si>
  <si>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</si>
  <si>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</si>
  <si>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</si>
  <si>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</si>
  <si>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</si>
  <si>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</si>
  <si>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</si>
  <si>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</si>
  <si>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</si>
  <si>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</si>
  <si>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</si>
  <si>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</si>
  <si>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</si>
  <si>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</si>
  <si>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</si>
  <si>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</si>
  <si>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</si>
  <si>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</si>
  <si>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</si>
  <si>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</si>
  <si>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</si>
  <si>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</si>
  <si>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</si>
  <si>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</si>
  <si>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</si>
  <si>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</si>
  <si>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</si>
  <si>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</si>
  <si>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</si>
  <si>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</si>
  <si>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</si>
  <si>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</si>
  <si>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</si>
  <si>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</si>
  <si>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</si>
  <si>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</si>
  <si>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</si>
  <si>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</si>
  <si>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</si>
  <si>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</si>
  <si>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</si>
  <si>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</si>
  <si>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</si>
  <si>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</si>
  <si>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</si>
  <si>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</si>
  <si>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</si>
  <si>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</si>
  <si>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</si>
  <si>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</si>
  <si>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</si>
  <si>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</si>
  <si>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</si>
  <si>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</si>
  <si>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</si>
  <si>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</si>
  <si>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</si>
  <si>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</si>
  <si>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</si>
  <si>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</si>
  <si>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</si>
  <si>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</si>
  <si>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</si>
  <si>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</si>
  <si>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</si>
  <si>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</si>
  <si>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</si>
  <si>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</si>
  <si>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</si>
  <si>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</si>
  <si>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</si>
  <si>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</si>
  <si>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</si>
  <si>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</si>
  <si>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</si>
  <si>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</si>
  <si>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</si>
  <si>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</si>
  <si>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</si>
  <si>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</si>
  <si>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</si>
  <si>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</si>
  <si>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</si>
  <si>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</si>
  <si>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</si>
  <si>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</si>
  <si>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</si>
  <si>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</si>
  <si>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</si>
  <si>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</si>
  <si>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</si>
  <si>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</si>
  <si>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</si>
  <si>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</si>
  <si>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</si>
  <si>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</si>
  <si>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</si>
  <si>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</si>
  <si>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</si>
  <si>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</si>
  <si>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</si>
  <si>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</si>
  <si>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</si>
  <si>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</si>
  <si>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</si>
  <si>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</si>
  <si>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</si>
  <si>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</si>
  <si>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</si>
  <si>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</si>
  <si>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</si>
  <si>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</si>
  <si>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</si>
  <si>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</si>
  <si>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</si>
  <si>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</si>
  <si>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</si>
  <si>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</si>
  <si>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</si>
  <si>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</si>
  <si>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</si>
  <si>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</si>
  <si>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</si>
  <si>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</si>
  <si>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</si>
  <si>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</si>
  <si>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</si>
  <si>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</si>
  <si>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</si>
  <si>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</si>
  <si>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</si>
  <si>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</si>
  <si>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</si>
  <si>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</si>
  <si>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</si>
  <si>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</si>
  <si>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</si>
  <si>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</si>
  <si>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</si>
  <si>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</si>
  <si>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</si>
  <si>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</si>
  <si>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</si>
  <si>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</si>
  <si>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</si>
  <si>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</si>
  <si>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</si>
  <si>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</si>
  <si>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</si>
  <si>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</si>
  <si>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</si>
  <si>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</si>
  <si>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</si>
  <si>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</si>
  <si>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</si>
  <si>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</si>
  <si>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</si>
  <si>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</si>
  <si>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</si>
  <si>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</si>
  <si>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</si>
  <si>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</si>
  <si>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</si>
  <si>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</si>
  <si>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</si>
  <si>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</si>
  <si>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</si>
  <si>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</si>
  <si>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</si>
  <si>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</si>
  <si>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</si>
  <si>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</si>
  <si>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</si>
  <si>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</si>
  <si>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</si>
  <si>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</si>
  <si>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</si>
  <si>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</si>
  <si>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</si>
  <si>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</si>
  <si>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</si>
  <si>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</si>
  <si>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</si>
  <si>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</si>
  <si>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</si>
  <si>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</si>
  <si>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</si>
  <si>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</si>
  <si>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</si>
  <si>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</si>
  <si>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</si>
  <si>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</si>
  <si>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</si>
  <si>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</si>
  <si>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</si>
  <si>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</si>
  <si>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</si>
  <si>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</si>
  <si>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</si>
  <si>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</si>
  <si>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</si>
  <si>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</si>
  <si>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</si>
  <si>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</si>
  <si>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</si>
  <si>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</si>
  <si>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</si>
  <si>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</si>
  <si>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</si>
  <si>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</si>
  <si>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</si>
  <si>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</si>
  <si>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</si>
  <si>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</si>
  <si>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</si>
  <si>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</si>
  <si>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</si>
  <si>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</si>
  <si>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</si>
  <si>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</si>
  <si>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</si>
  <si>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</si>
  <si>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</si>
  <si>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</si>
  <si>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</si>
  <si>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</si>
  <si>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</si>
  <si>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</si>
  <si>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</si>
  <si>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</si>
  <si>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</si>
  <si>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</si>
  <si>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</si>
  <si>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</si>
  <si>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</si>
  <si>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</si>
  <si>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</si>
  <si>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</si>
  <si>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</si>
  <si>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</si>
  <si>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</si>
  <si>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</si>
  <si>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</si>
  <si>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</si>
  <si>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</si>
  <si>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</si>
  <si>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</si>
  <si>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</si>
  <si>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</si>
  <si>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</si>
  <si>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</si>
  <si>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</si>
  <si>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</si>
  <si>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</si>
  <si>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</si>
  <si>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</si>
  <si>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</si>
  <si>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</si>
  <si>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</si>
  <si>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</si>
  <si>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</si>
  <si>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</si>
  <si>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</si>
  <si>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</si>
  <si>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</si>
  <si>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</si>
  <si>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</si>
  <si>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</si>
  <si>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</si>
  <si>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</si>
  <si>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</si>
  <si>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</si>
  <si>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</si>
  <si>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</si>
  <si>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</si>
  <si>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</si>
  <si>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</si>
  <si>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</si>
  <si>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</si>
  <si>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</si>
  <si>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</si>
  <si>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</si>
  <si>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</si>
  <si>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</si>
  <si>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</si>
  <si>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</si>
  <si>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</si>
  <si>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</si>
  <si>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</si>
  <si>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</si>
  <si>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</si>
  <si>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</si>
  <si>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</si>
  <si>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</si>
  <si>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</si>
  <si>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</si>
  <si>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</si>
  <si>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</si>
  <si>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</si>
  <si>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</si>
  <si>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</si>
  <si>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</si>
  <si>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</si>
  <si>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</si>
  <si>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</si>
  <si>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</si>
  <si>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</si>
  <si>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</si>
  <si>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</si>
  <si>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</si>
  <si>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</si>
  <si>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</si>
  <si>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</si>
  <si>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</si>
  <si>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</si>
  <si>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</si>
  <si>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</si>
  <si>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</si>
  <si>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</si>
  <si>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</si>
  <si>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</si>
  <si>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</si>
  <si>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</si>
  <si>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</si>
  <si>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</si>
  <si>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</si>
  <si>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</si>
  <si>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</si>
  <si>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</si>
  <si>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</si>
  <si>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</si>
  <si>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</si>
  <si>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</si>
  <si>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</si>
  <si>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</si>
  <si>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</si>
  <si>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</si>
  <si>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</si>
  <si>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</si>
  <si>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</si>
  <si>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</si>
  <si>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</si>
  <si>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</si>
  <si>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</si>
  <si>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</si>
  <si>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</si>
  <si>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</si>
  <si>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</si>
  <si>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</si>
  <si>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</si>
  <si>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</si>
  <si>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</si>
  <si>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</si>
  <si>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</si>
  <si>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</si>
  <si>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</si>
  <si>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</si>
  <si>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</si>
  <si>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</si>
  <si>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</si>
  <si>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</si>
  <si>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</si>
  <si>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</si>
  <si>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</si>
  <si>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</si>
  <si>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</si>
  <si>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</si>
  <si>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</si>
  <si>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</si>
  <si>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</si>
  <si>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</si>
  <si>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</si>
  <si>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</si>
  <si>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</si>
  <si>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</si>
  <si>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</si>
  <si>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</si>
  <si>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</si>
  <si>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</si>
  <si>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</si>
  <si>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</si>
  <si>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</si>
  <si>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</si>
  <si>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</si>
  <si>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</si>
  <si>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</si>
  <si>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</si>
  <si>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</si>
  <si>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</si>
  <si>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</si>
  <si>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</si>
  <si>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</si>
  <si>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</si>
  <si>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</si>
  <si>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</si>
  <si>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</si>
  <si>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</si>
  <si>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</si>
  <si>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</si>
  <si>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</si>
  <si>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</si>
  <si>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</si>
  <si>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</si>
  <si>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</si>
  <si>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</si>
  <si>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</si>
  <si>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</si>
  <si>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</si>
  <si>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</si>
  <si>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</si>
  <si>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</si>
  <si>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</si>
  <si>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</si>
  <si>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</si>
  <si>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</si>
  <si>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</si>
  <si>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</si>
  <si>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</si>
  <si>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</si>
  <si>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</si>
  <si>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</si>
  <si>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</si>
  <si>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</si>
  <si>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</si>
  <si>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</si>
  <si>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</si>
  <si>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</si>
  <si>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</si>
  <si>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</si>
  <si>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</si>
  <si>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</si>
  <si>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</si>
  <si>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</si>
  <si>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</si>
  <si>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</si>
  <si>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</si>
  <si>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</si>
  <si>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</si>
  <si>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</si>
  <si>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</si>
  <si>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</si>
  <si>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</si>
  <si>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</si>
  <si>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</si>
  <si>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</si>
  <si>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</si>
  <si>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</si>
  <si>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</si>
  <si>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</si>
  <si>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</si>
  <si>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</si>
  <si>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</si>
  <si>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</si>
  <si>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</si>
  <si>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</si>
  <si>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</si>
  <si>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</si>
  <si>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</si>
  <si>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</si>
  <si>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</si>
  <si>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</si>
  <si>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</si>
  <si>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</si>
  <si>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</si>
  <si>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</si>
  <si>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</si>
  <si>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</si>
  <si>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</si>
  <si>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</si>
  <si>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</si>
  <si>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</si>
  <si>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</si>
  <si>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</si>
  <si>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</si>
  <si>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</si>
  <si>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</si>
  <si>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</si>
  <si>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</si>
  <si>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</si>
  <si>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</si>
  <si>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</si>
  <si>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</si>
  <si>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</si>
  <si>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</si>
  <si>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</si>
  <si>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</si>
  <si>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</si>
  <si>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</si>
  <si>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</si>
  <si>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</si>
  <si>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</si>
  <si>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</si>
  <si>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</si>
  <si>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</si>
  <si>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</si>
  <si>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</si>
  <si>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</si>
  <si>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</si>
  <si>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</si>
  <si>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</si>
  <si>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</si>
  <si>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</si>
  <si>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</si>
  <si>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</si>
  <si>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</si>
  <si>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</si>
  <si>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</si>
  <si>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</si>
  <si>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</si>
  <si>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</si>
  <si>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</si>
  <si>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</si>
  <si>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</si>
  <si>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</si>
  <si>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</si>
  <si>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</si>
  <si>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</si>
  <si>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</si>
  <si>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</si>
  <si>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</si>
  <si>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</si>
  <si>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</si>
  <si>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</si>
  <si>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</si>
  <si>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</si>
  <si>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</si>
  <si>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</si>
  <si>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</si>
  <si>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</si>
  <si>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</si>
  <si>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</si>
  <si>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</si>
  <si>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</si>
  <si>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</si>
  <si>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</si>
  <si>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</si>
  <si>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</si>
  <si>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</si>
  <si>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</si>
  <si>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</si>
  <si>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</si>
  <si>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</si>
  <si>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</si>
  <si>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</si>
  <si>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</si>
  <si>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</si>
  <si>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</si>
  <si>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</si>
  <si>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</si>
  <si>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</si>
  <si>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</si>
  <si>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</si>
  <si>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</si>
  <si>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</si>
  <si>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</si>
  <si>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</si>
  <si>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</si>
  <si>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</si>
  <si>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</si>
  <si>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</si>
  <si>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</si>
  <si>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</si>
  <si>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</si>
  <si>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</si>
  <si>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</si>
  <si>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</si>
  <si>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</si>
  <si>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</si>
  <si>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</si>
  <si>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</si>
  <si>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</si>
  <si>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</si>
  <si>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</si>
  <si>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</si>
  <si>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</si>
  <si>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</si>
  <si>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</si>
  <si>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</si>
  <si>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</si>
  <si>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</si>
  <si>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</si>
  <si>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</si>
  <si>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</si>
  <si>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</si>
  <si>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</si>
  <si>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</si>
  <si>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</si>
  <si>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</si>
  <si>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</si>
  <si>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</si>
  <si>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</si>
  <si>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</si>
  <si>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</si>
  <si>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</si>
  <si>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</si>
  <si>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</si>
  <si>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</si>
  <si>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</si>
  <si>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</si>
  <si>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</si>
  <si>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</si>
  <si>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</si>
  <si>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</si>
  <si>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</si>
  <si>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</si>
  <si>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</si>
  <si>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</si>
  <si>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</si>
  <si>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</si>
  <si>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</si>
  <si>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</si>
  <si>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</si>
  <si>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</si>
  <si>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</si>
  <si>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</si>
  <si>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</si>
  <si>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</si>
  <si>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</si>
  <si>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</si>
  <si>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</si>
  <si>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</si>
  <si>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</si>
  <si>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</si>
  <si>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</si>
  <si>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</si>
  <si>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</si>
  <si>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</si>
  <si>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</si>
  <si>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</si>
  <si>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</si>
  <si>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</si>
  <si>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</si>
  <si>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</si>
  <si>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</si>
  <si>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</si>
  <si>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</si>
  <si>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</si>
  <si>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</si>
  <si>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</si>
  <si>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</si>
  <si>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</si>
  <si>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</si>
  <si>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</si>
  <si>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</si>
  <si>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</si>
  <si>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</si>
  <si>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</si>
  <si>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</si>
  <si>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</si>
  <si>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</si>
  <si>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</si>
  <si>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</si>
  <si>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</si>
  <si>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</si>
  <si>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</si>
  <si>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</si>
  <si>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</si>
  <si>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</si>
  <si>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</si>
  <si>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</si>
  <si>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</si>
  <si>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</si>
  <si>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</si>
  <si>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</si>
  <si>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</si>
  <si>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</si>
  <si>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</si>
  <si>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</si>
  <si>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</si>
  <si>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</si>
  <si>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</si>
  <si>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</si>
  <si>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</si>
  <si>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</si>
  <si>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</si>
  <si>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</si>
  <si>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</si>
  <si>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</si>
  <si>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</si>
  <si>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</si>
  <si>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</si>
  <si>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</si>
  <si>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</si>
  <si>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</si>
  <si>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</si>
  <si>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</si>
  <si>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</si>
  <si>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</si>
  <si>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</si>
  <si>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</si>
  <si>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</si>
  <si>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</si>
  <si>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</si>
  <si>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</si>
  <si>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</si>
  <si>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</si>
  <si>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</si>
  <si>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</si>
  <si>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</si>
  <si>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</si>
  <si>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</si>
  <si>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</si>
  <si>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</si>
  <si>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</si>
  <si>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</si>
  <si>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</si>
  <si>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</si>
  <si>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</si>
  <si>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</si>
  <si>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</si>
  <si>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</si>
  <si>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</si>
  <si>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</si>
  <si>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</si>
  <si>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</si>
  <si>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</si>
  <si>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</si>
  <si>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</si>
  <si>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</si>
  <si>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</si>
  <si>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</si>
  <si>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</si>
  <si>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</si>
  <si>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</si>
  <si>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</si>
  <si>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</si>
  <si>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</si>
  <si>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</si>
  <si>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</si>
  <si>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</si>
  <si>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</si>
  <si>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</si>
  <si>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</si>
  <si>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</si>
  <si>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</si>
  <si>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</si>
  <si>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</si>
  <si>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</si>
  <si>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</si>
  <si>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</si>
  <si>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</si>
  <si>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</si>
  <si>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</si>
  <si>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</si>
  <si>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</si>
  <si>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</si>
  <si>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</si>
  <si>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</si>
  <si>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</si>
  <si>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</si>
  <si>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</si>
  <si>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</si>
  <si>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</si>
  <si>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</si>
  <si>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</si>
  <si>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</si>
  <si>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</si>
  <si>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</si>
  <si>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</si>
  <si>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</si>
  <si>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</si>
  <si>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</si>
  <si>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</si>
  <si>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</si>
  <si>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</si>
  <si>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</si>
  <si>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</si>
  <si>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</si>
  <si>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</si>
  <si>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</si>
  <si>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</si>
  <si>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</si>
  <si>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</si>
  <si>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</si>
  <si>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</si>
  <si>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</si>
  <si>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</si>
  <si>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</si>
  <si>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</si>
  <si>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</si>
  <si>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</si>
  <si>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</si>
  <si>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</si>
  <si>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</si>
  <si>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</si>
  <si>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</si>
  <si>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</si>
  <si>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</si>
  <si>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</si>
  <si>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</si>
  <si>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</si>
  <si>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</si>
  <si>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</si>
  <si>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</si>
  <si>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</si>
  <si>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</si>
  <si>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</si>
  <si>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</si>
  <si>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</si>
  <si>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</si>
  <si>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</si>
  <si>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</si>
  <si>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</si>
  <si>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</si>
  <si>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</si>
  <si>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</si>
  <si>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</si>
  <si>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</si>
  <si>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</si>
  <si>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</si>
  <si>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</si>
  <si>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</si>
  <si>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</si>
  <si>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</si>
  <si>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</si>
  <si>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</si>
  <si>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</si>
  <si>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</si>
  <si>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</si>
  <si>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</si>
  <si>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</si>
  <si>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</si>
  <si>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</si>
  <si>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</si>
  <si>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</si>
  <si>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</si>
  <si>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</si>
  <si>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</si>
  <si>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</si>
  <si>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</si>
  <si>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</si>
  <si>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</si>
  <si>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</si>
  <si>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</si>
  <si>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</si>
  <si>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</si>
  <si>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</si>
  <si>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</si>
  <si>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</si>
  <si>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</si>
  <si>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</si>
  <si>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</si>
  <si>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</si>
  <si>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</si>
  <si>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</si>
  <si>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</si>
  <si>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</si>
  <si>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</si>
  <si>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</si>
  <si>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</si>
  <si>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</si>
  <si>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</si>
  <si>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</si>
  <si>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</si>
  <si>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</si>
  <si>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</si>
  <si>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</si>
  <si>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</si>
  <si>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</si>
  <si>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</si>
  <si>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</si>
  <si>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</si>
  <si>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</si>
  <si>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</si>
  <si>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</si>
  <si>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</si>
  <si>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</si>
  <si>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</si>
  <si>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</si>
  <si>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</si>
  <si>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</si>
  <si>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</si>
  <si>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</si>
  <si>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</si>
  <si>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</si>
  <si>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</si>
  <si>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</si>
  <si>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</si>
  <si>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</si>
  <si>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</si>
  <si>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</si>
  <si>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</si>
  <si>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</si>
  <si>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</si>
  <si>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</si>
  <si>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</si>
  <si>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</si>
  <si>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</si>
  <si>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</si>
  <si>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</si>
  <si>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</si>
  <si>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</si>
  <si>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</si>
  <si>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</si>
  <si>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</si>
  <si>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</si>
  <si>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</si>
  <si>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</si>
  <si>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</si>
  <si>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</si>
  <si>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</si>
  <si>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</si>
  <si>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</si>
  <si>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</si>
  <si>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</si>
  <si>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</si>
  <si>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</si>
  <si>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</si>
  <si>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</si>
  <si>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</si>
  <si>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</si>
  <si>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</si>
  <si>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</si>
  <si>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</si>
  <si>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</si>
  <si>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</si>
  <si>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</si>
  <si>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</si>
  <si>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</si>
  <si>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</si>
  <si>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</si>
  <si>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</si>
  <si>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</si>
  <si>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</si>
  <si>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</si>
  <si>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</si>
  <si>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</si>
  <si>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</si>
  <si>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</si>
  <si>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</si>
  <si>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</si>
  <si>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</si>
  <si>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</si>
  <si>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</si>
  <si>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</si>
  <si>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</si>
  <si>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</si>
  <si>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</si>
  <si>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</si>
  <si>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</si>
  <si>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</si>
  <si>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</si>
  <si>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</si>
  <si>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</si>
  <si>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</si>
  <si>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</si>
  <si>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</si>
  <si>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</si>
  <si>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</si>
  <si>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</si>
  <si>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</si>
  <si>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</si>
  <si>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</si>
  <si>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</si>
  <si>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</si>
  <si>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</si>
  <si>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</si>
  <si>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</si>
  <si>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</si>
  <si>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</si>
  <si>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</si>
  <si>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</si>
  <si>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</si>
  <si>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</si>
  <si>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</si>
  <si>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</si>
  <si>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</si>
  <si>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</si>
  <si>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</si>
  <si>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</si>
  <si>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</si>
  <si>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</si>
  <si>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</si>
  <si>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</si>
  <si>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</si>
  <si>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</si>
  <si>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</si>
  <si>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</si>
  <si>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</si>
  <si>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</si>
  <si>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</si>
  <si>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</si>
  <si>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</si>
  <si>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</si>
  <si>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</si>
  <si>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</si>
  <si>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</si>
  <si>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</si>
  <si>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</si>
  <si>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</si>
  <si>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</si>
  <si>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</si>
  <si>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</si>
  <si>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</si>
  <si>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</si>
  <si>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</si>
  <si>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</si>
  <si>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</si>
  <si>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</si>
  <si>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</si>
  <si>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</si>
  <si>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</si>
  <si>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</si>
  <si>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</si>
  <si>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</si>
  <si>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</si>
  <si>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</si>
  <si>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</si>
  <si>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</si>
  <si>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</si>
  <si>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</si>
  <si>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</si>
  <si>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</si>
  <si>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</si>
  <si>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</si>
  <si>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</si>
  <si>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</si>
  <si>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</si>
  <si>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</si>
  <si>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</si>
  <si>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</si>
  <si>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</si>
  <si>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</si>
  <si>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</si>
  <si>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</si>
  <si>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</si>
  <si>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</si>
  <si>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</si>
  <si>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</si>
  <si>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</si>
  <si>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</si>
  <si>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</si>
  <si>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</si>
  <si>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</si>
  <si>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</si>
  <si>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</si>
  <si>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</si>
  <si>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</si>
  <si>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</si>
  <si>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</si>
  <si>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</si>
  <si>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</si>
  <si>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</si>
  <si>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</si>
  <si>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</si>
  <si>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</si>
  <si>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</si>
  <si>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</si>
  <si>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</si>
  <si>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</si>
  <si>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</si>
  <si>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</si>
  <si>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</si>
  <si>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</si>
  <si>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</si>
  <si>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</si>
  <si>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</si>
  <si>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</si>
  <si>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</si>
  <si>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</si>
  <si>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</si>
  <si>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</si>
  <si>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</si>
  <si>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</si>
  <si>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</si>
  <si>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</si>
  <si>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</si>
  <si>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</si>
  <si>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</si>
  <si>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</si>
  <si>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</si>
  <si>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</si>
  <si>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</si>
  <si>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</si>
  <si>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</si>
  <si>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</si>
  <si>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</si>
  <si>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</si>
  <si>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</si>
  <si>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</si>
  <si>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</si>
  <si>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</si>
  <si>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</si>
  <si>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</si>
  <si>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</si>
  <si>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</si>
  <si>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</si>
  <si>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</si>
  <si>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</si>
  <si>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</si>
  <si>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</si>
  <si>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</si>
  <si>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</si>
  <si>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</si>
  <si>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</si>
  <si>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</si>
  <si>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</si>
  <si>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</si>
  <si>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</si>
  <si>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</si>
  <si>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</si>
  <si>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</si>
  <si>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</si>
  <si>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</si>
  <si>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</si>
  <si>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</si>
  <si>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</si>
  <si>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</si>
  <si>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</si>
  <si>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</si>
  <si>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</si>
  <si>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</si>
  <si>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</si>
  <si>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</si>
  <si>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</si>
  <si>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</si>
  <si>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</si>
  <si>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</si>
  <si>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</si>
  <si>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</si>
  <si>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</si>
  <si>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</si>
  <si>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</si>
  <si>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</si>
  <si>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</si>
  <si>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</si>
  <si>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</si>
  <si>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</si>
  <si>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</si>
  <si>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</si>
  <si>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</si>
  <si>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</si>
  <si>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</si>
  <si>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</si>
  <si>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</si>
  <si>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</si>
  <si>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</si>
  <si>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</si>
  <si>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</si>
  <si>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</si>
  <si>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</si>
  <si>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</si>
  <si>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</si>
  <si>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</si>
  <si>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</si>
  <si>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</si>
  <si>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</si>
  <si>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</si>
  <si>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</si>
  <si>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</si>
  <si>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</si>
  <si>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</si>
  <si>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</si>
  <si>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</si>
  <si>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</si>
  <si>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</si>
  <si>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</si>
  <si>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</si>
  <si>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</si>
  <si>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</si>
  <si>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</si>
  <si>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</si>
  <si>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</si>
  <si>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</si>
  <si>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</si>
  <si>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</si>
  <si>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</si>
  <si>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</si>
  <si>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</si>
  <si>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</si>
  <si>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</si>
  <si>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</si>
  <si>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</si>
  <si>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</si>
  <si>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</si>
  <si>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</si>
  <si>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</si>
  <si>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</si>
  <si>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</si>
  <si>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</si>
  <si>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</si>
  <si>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</si>
  <si>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</si>
  <si>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</si>
  <si>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</si>
  <si>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</si>
  <si>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</si>
  <si>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</si>
  <si>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</si>
  <si>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</si>
  <si>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</si>
  <si>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</si>
  <si>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</si>
  <si>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</si>
  <si>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</si>
  <si>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</si>
  <si>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</si>
  <si>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</si>
  <si>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</si>
  <si>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</si>
  <si>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</si>
  <si>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</si>
  <si>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</si>
  <si>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</si>
  <si>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</si>
  <si>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</si>
  <si>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</si>
  <si>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</si>
  <si>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</si>
  <si>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</si>
  <si>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</si>
  <si>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</si>
  <si>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</si>
  <si>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</si>
  <si>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</si>
  <si>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</si>
  <si>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</si>
  <si>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</si>
  <si>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</si>
  <si>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</si>
  <si>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</si>
  <si>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</si>
  <si>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</si>
  <si>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</si>
  <si>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</si>
  <si>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</si>
  <si>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</si>
  <si>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</si>
  <si>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</si>
  <si>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</si>
  <si>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</si>
  <si>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</si>
  <si>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</si>
  <si>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</si>
  <si>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</si>
  <si>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</si>
  <si>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</si>
  <si>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</si>
  <si>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</si>
  <si>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</si>
  <si>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</si>
  <si>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</si>
  <si>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</si>
  <si>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</si>
  <si>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</si>
  <si>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</si>
  <si>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</si>
  <si>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</si>
  <si>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</si>
  <si>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</si>
  <si>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</si>
  <si>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</si>
  <si>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</si>
  <si>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</si>
  <si>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</si>
  <si>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</si>
  <si>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</si>
  <si>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</si>
  <si>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</si>
  <si>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</si>
  <si>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</si>
  <si>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</si>
  <si>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</si>
  <si>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</si>
  <si>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</si>
  <si>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</si>
  <si>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</si>
  <si>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</si>
  <si>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</si>
  <si>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</si>
  <si>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</si>
  <si>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</si>
  <si>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</si>
  <si>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</si>
  <si>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</si>
  <si>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</si>
  <si>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</si>
  <si>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</si>
  <si>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</si>
  <si>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</si>
  <si>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</si>
  <si>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</si>
  <si>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</si>
  <si>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</si>
  <si>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</si>
  <si>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</si>
  <si>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</si>
  <si>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</si>
  <si>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</si>
  <si>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</si>
  <si>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</si>
  <si>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</si>
  <si>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</si>
  <si>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</si>
  <si>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</si>
  <si>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</si>
  <si>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</si>
  <si>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</si>
  <si>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</si>
  <si>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</si>
  <si>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</si>
  <si>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</si>
  <si>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</si>
  <si>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</si>
  <si>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</si>
  <si>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</si>
  <si>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</si>
  <si>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</si>
  <si>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</si>
  <si>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</si>
  <si>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</si>
  <si>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</si>
  <si>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</si>
  <si>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</si>
  <si>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</si>
  <si>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</si>
  <si>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</si>
  <si>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</si>
  <si>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</si>
  <si>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</si>
  <si>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</si>
  <si>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</si>
  <si>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</si>
  <si>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</si>
  <si>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</si>
  <si>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</si>
  <si>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</si>
  <si>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</si>
  <si>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</si>
  <si>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</si>
  <si>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</si>
  <si>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</si>
  <si>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</si>
  <si>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</si>
  <si>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</si>
  <si>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</si>
  <si>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</si>
  <si>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</si>
  <si>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</si>
  <si>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</si>
  <si>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</si>
  <si>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</si>
  <si>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</si>
  <si>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</si>
  <si>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</si>
  <si>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</si>
  <si>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</si>
  <si>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</si>
  <si>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</si>
  <si>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</si>
  <si>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</si>
  <si>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</si>
  <si>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</si>
  <si>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</si>
  <si>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</si>
  <si>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</si>
  <si>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</si>
  <si>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</si>
  <si>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</si>
  <si>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</si>
  <si>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</si>
  <si>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</si>
  <si>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</si>
  <si>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</si>
  <si>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</si>
  <si>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</si>
  <si>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</si>
  <si>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</si>
  <si>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</si>
  <si>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</si>
  <si>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</si>
  <si>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</si>
  <si>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</si>
  <si>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</si>
  <si>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</si>
  <si>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</si>
  <si>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</si>
  <si>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</si>
  <si>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</si>
  <si>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</si>
  <si>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</si>
  <si>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</si>
  <si>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</si>
  <si>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</si>
  <si>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</si>
  <si>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</si>
  <si>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</si>
  <si>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</si>
  <si>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</si>
  <si>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</si>
  <si>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</si>
  <si>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</si>
  <si>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</si>
  <si>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</si>
  <si>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</si>
  <si>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</si>
  <si>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</si>
  <si>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</si>
  <si>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</si>
  <si>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</si>
  <si>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</si>
  <si>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</si>
  <si>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</si>
  <si>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</si>
  <si>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</si>
  <si>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</si>
  <si>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</si>
  <si>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</si>
  <si>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</si>
  <si>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</si>
  <si>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</si>
  <si>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</si>
  <si>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</si>
  <si>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</si>
  <si>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</si>
  <si>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</si>
  <si>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</si>
  <si>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</si>
  <si>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</si>
  <si>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</si>
  <si>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</si>
  <si>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</si>
  <si>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</si>
  <si>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</si>
  <si>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</si>
  <si>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</si>
  <si>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</si>
  <si>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</si>
  <si>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</si>
  <si>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</si>
  <si>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</si>
  <si>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</si>
  <si>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</si>
  <si>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</si>
  <si>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</si>
  <si>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</si>
  <si>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</si>
  <si>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</si>
  <si>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</si>
  <si>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</si>
  <si>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</si>
  <si>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</si>
  <si>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</si>
  <si>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</si>
  <si>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</si>
  <si>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</si>
  <si>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</si>
  <si>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</si>
  <si>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</si>
  <si>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</si>
  <si>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</si>
  <si>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</si>
  <si>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</si>
  <si>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</si>
  <si>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</si>
  <si>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</si>
  <si>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</si>
  <si>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</si>
  <si>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</si>
  <si>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</si>
  <si>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</si>
  <si>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</si>
  <si>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</si>
  <si>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</si>
  <si>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</si>
  <si>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</si>
  <si>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</si>
  <si>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</si>
  <si>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</si>
  <si>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</si>
  <si>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</si>
  <si>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</si>
  <si>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</si>
  <si>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</si>
  <si>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</si>
  <si>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</si>
  <si>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</si>
  <si>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</si>
  <si>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</si>
  <si>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</si>
  <si>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</si>
  <si>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</si>
  <si>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</si>
  <si>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</si>
  <si>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</si>
  <si>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</si>
  <si>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</si>
  <si>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</si>
  <si>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</si>
  <si>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</si>
  <si>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</si>
  <si>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</si>
  <si>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</si>
  <si>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</si>
  <si>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</si>
  <si>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</si>
  <si>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</si>
  <si>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</si>
  <si>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</si>
  <si>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</si>
  <si>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</si>
  <si>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</si>
  <si>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</si>
  <si>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</si>
  <si>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</si>
  <si>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</si>
  <si>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</si>
  <si>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</si>
  <si>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</si>
  <si>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</si>
  <si>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</si>
  <si>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</si>
  <si>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</si>
  <si>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</si>
  <si>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</si>
  <si>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</si>
  <si>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</si>
  <si>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</si>
  <si>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</si>
  <si>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</si>
  <si>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</si>
  <si>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</si>
  <si>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</si>
  <si>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</si>
  <si>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</si>
  <si>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</si>
  <si>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</si>
  <si>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</si>
  <si>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</si>
  <si>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</si>
  <si>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</si>
  <si>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</si>
  <si>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</si>
  <si>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</si>
  <si>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</si>
  <si>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</si>
  <si>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</si>
  <si>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</si>
  <si>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</si>
  <si>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</si>
  <si>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</si>
  <si>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</si>
  <si>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</si>
  <si>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</si>
  <si>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</si>
  <si>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</si>
  <si>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</si>
  <si>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</si>
  <si>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</si>
  <si>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</si>
  <si>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</si>
  <si>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</si>
  <si>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</si>
  <si>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</si>
  <si>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</si>
  <si>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</si>
  <si>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</si>
  <si>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</si>
  <si>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</si>
  <si>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</si>
  <si>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</si>
  <si>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</si>
  <si>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</si>
  <si>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</si>
  <si>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</si>
  <si>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</si>
  <si>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</si>
  <si>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</si>
  <si>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</si>
  <si>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</si>
  <si>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</si>
  <si>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</si>
  <si>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</si>
  <si>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</si>
  <si>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</si>
  <si>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</si>
  <si>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</si>
  <si>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</si>
  <si>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</si>
  <si>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</si>
  <si>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</si>
  <si>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</si>
  <si>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</si>
  <si>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</si>
  <si>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</si>
  <si>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</si>
  <si>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</si>
  <si>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</si>
  <si>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</si>
  <si>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</si>
  <si>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</si>
  <si>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</si>
  <si>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</si>
  <si>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</si>
  <si>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</si>
  <si>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</si>
  <si>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</si>
  <si>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</si>
  <si>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</si>
  <si>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</si>
  <si>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</si>
  <si>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</si>
  <si>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</si>
  <si>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</si>
  <si>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</si>
  <si>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</si>
  <si>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</si>
  <si>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</si>
  <si>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</si>
  <si>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</si>
  <si>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</si>
  <si>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</si>
  <si>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</si>
  <si>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</si>
  <si>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</si>
  <si>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</si>
  <si>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</si>
  <si>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</si>
  <si>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</si>
  <si>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</si>
  <si>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</si>
  <si>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</si>
  <si>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</si>
  <si>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</si>
  <si>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</si>
  <si>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</si>
  <si>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</si>
  <si>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</si>
  <si>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</si>
  <si>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</si>
  <si>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</si>
  <si>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</si>
  <si>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</si>
  <si>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</si>
  <si>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</si>
  <si>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</si>
  <si>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</si>
  <si>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</si>
  <si>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</si>
  <si>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</si>
  <si>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</si>
  <si>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</si>
  <si>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</si>
  <si>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</si>
  <si>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</si>
  <si>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</si>
  <si>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</si>
  <si>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</si>
  <si>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</si>
  <si>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</si>
  <si>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</si>
  <si>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</si>
  <si>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</si>
  <si>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</si>
  <si>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</si>
  <si>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</si>
  <si>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</si>
  <si>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</si>
  <si>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</si>
  <si>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</si>
  <si>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</si>
  <si>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</si>
  <si>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</si>
  <si>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</si>
  <si>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</si>
  <si>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</si>
  <si>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</si>
  <si>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</si>
  <si>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</si>
  <si>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</si>
  <si>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</si>
  <si>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</si>
  <si>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</si>
  <si>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</si>
  <si>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</si>
  <si>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</si>
  <si>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</si>
  <si>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</si>
  <si>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</si>
  <si>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</si>
  <si>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</si>
  <si>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</si>
  <si>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</si>
  <si>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</si>
  <si>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</si>
  <si>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</si>
  <si>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</si>
  <si>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</si>
  <si>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</si>
  <si>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</si>
  <si>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</si>
  <si>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</si>
  <si>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</si>
  <si>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</si>
  <si>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</si>
  <si>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</si>
  <si>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</si>
  <si>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</si>
  <si>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</si>
  <si>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</si>
  <si>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</si>
  <si>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</si>
  <si>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</si>
  <si>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</si>
  <si>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</si>
  <si>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</si>
  <si>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</si>
  <si>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</si>
  <si>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</si>
  <si>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</si>
  <si>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</si>
  <si>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</si>
  <si>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</si>
  <si>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</si>
  <si>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</si>
  <si>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</si>
  <si>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</si>
  <si>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</si>
  <si>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</si>
  <si>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</si>
  <si>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</si>
  <si>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</si>
  <si>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</si>
  <si>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</si>
  <si>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</si>
  <si>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</si>
  <si>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</si>
  <si>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</si>
  <si>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</si>
  <si>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</si>
  <si>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</si>
  <si>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</si>
  <si>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</si>
  <si>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</si>
  <si>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</si>
  <si>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</si>
  <si>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</si>
  <si>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</si>
  <si>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</si>
  <si>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</si>
  <si>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</si>
  <si>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</si>
  <si>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</si>
  <si>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</si>
  <si>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</si>
  <si>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</si>
  <si>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</si>
  <si>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</si>
  <si>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</si>
  <si>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</si>
  <si>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</si>
  <si>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</si>
  <si>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</si>
  <si>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</si>
  <si>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</si>
  <si>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</si>
  <si>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</si>
  <si>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</si>
  <si>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</si>
  <si>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</si>
  <si>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</si>
  <si>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</si>
  <si>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</si>
  <si>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</si>
  <si>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</si>
  <si>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</si>
  <si>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</si>
  <si>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</si>
  <si>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</si>
  <si>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</si>
  <si>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</si>
  <si>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</si>
  <si>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</si>
  <si>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</si>
  <si>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</si>
  <si>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</si>
  <si>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</si>
  <si>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</si>
  <si>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</si>
  <si>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</si>
  <si>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</si>
  <si>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</si>
  <si>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</si>
  <si>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</si>
  <si>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</si>
  <si>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</si>
  <si>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</si>
  <si>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</si>
  <si>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</si>
  <si>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</si>
  <si>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</si>
  <si>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</si>
  <si>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</si>
  <si>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</si>
  <si>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</si>
  <si>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</si>
  <si>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</si>
  <si>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</si>
  <si>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</si>
  <si>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</si>
  <si>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</si>
  <si>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</si>
  <si>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</si>
  <si>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</si>
  <si>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</si>
  <si>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</si>
  <si>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</si>
  <si>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</si>
  <si>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</si>
  <si>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</si>
  <si>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</si>
  <si>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</si>
  <si>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</si>
  <si>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</si>
  <si>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</si>
  <si>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</si>
  <si>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</si>
  <si>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</si>
  <si>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</si>
  <si>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</si>
  <si>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</si>
  <si>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</si>
  <si>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</si>
  <si>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</si>
  <si>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</si>
  <si>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</si>
  <si>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</si>
  <si>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</si>
  <si>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</si>
  <si>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</si>
  <si>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</si>
  <si>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</si>
  <si>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</si>
  <si>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</si>
  <si>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</si>
  <si>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</si>
  <si>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</si>
  <si>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</si>
  <si>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</si>
  <si>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</si>
  <si>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</si>
  <si>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</si>
  <si>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</si>
  <si>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</si>
  <si>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</si>
  <si>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</si>
  <si>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</si>
  <si>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</si>
  <si>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</si>
  <si>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</si>
  <si>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</si>
  <si>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</si>
  <si>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</si>
  <si>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</si>
  <si>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</si>
  <si>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</si>
  <si>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</si>
  <si>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</si>
  <si>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</si>
  <si>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</si>
  <si>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</si>
  <si>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</si>
  <si>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</si>
  <si>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</si>
  <si>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</si>
  <si>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</si>
  <si>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</si>
  <si>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</si>
  <si>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</si>
  <si>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</si>
  <si>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</si>
  <si>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</si>
  <si>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</si>
  <si>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</si>
  <si>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</si>
  <si>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</si>
  <si>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</si>
  <si>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</si>
  <si>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</si>
  <si>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</si>
  <si>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</si>
  <si>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</si>
  <si>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</si>
  <si>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</si>
  <si>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</si>
  <si>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</si>
  <si>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</si>
  <si>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</si>
  <si>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</si>
  <si>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</si>
  <si>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</si>
  <si>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</si>
  <si>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</si>
  <si>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</si>
  <si>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</si>
  <si>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</si>
  <si>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</si>
  <si>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</si>
  <si>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</si>
  <si>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</si>
  <si>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</si>
  <si>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</si>
  <si>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</si>
  <si>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</si>
  <si>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</si>
  <si>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</si>
  <si>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</si>
  <si>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</si>
  <si>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</si>
  <si>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</si>
  <si>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</si>
  <si>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</si>
  <si>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</si>
  <si>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</si>
  <si>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</si>
  <si>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</si>
  <si>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</si>
  <si>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</si>
  <si>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</si>
  <si>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</si>
  <si>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</si>
  <si>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</si>
  <si>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</si>
  <si>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</si>
  <si>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</si>
  <si>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</si>
  <si>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</si>
  <si>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</si>
  <si>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</si>
  <si>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</si>
  <si>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</si>
  <si>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</si>
  <si>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</si>
  <si>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</si>
  <si>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</si>
  <si>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</si>
  <si>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</si>
  <si>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</si>
  <si>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</si>
  <si>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</si>
  <si>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</si>
  <si>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</si>
  <si>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</si>
  <si>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</si>
  <si>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</si>
  <si>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</si>
  <si>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</si>
  <si>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</si>
  <si>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</si>
  <si>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</si>
  <si>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</si>
  <si>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</si>
  <si>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</si>
  <si>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</si>
  <si>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</si>
  <si>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</si>
  <si>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</si>
  <si>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</si>
  <si>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</si>
  <si>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</si>
  <si>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</si>
  <si>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</si>
  <si>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</si>
  <si>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</si>
  <si>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</si>
  <si>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</si>
  <si>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</si>
  <si>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</si>
  <si>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</si>
  <si>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</si>
  <si>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</si>
  <si>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</si>
  <si>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</si>
  <si>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</si>
  <si>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</si>
  <si>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</si>
  <si>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</si>
  <si>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</si>
  <si>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</si>
  <si>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</si>
  <si>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</si>
  <si>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</si>
  <si>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</si>
  <si>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</si>
  <si>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</si>
  <si>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</si>
  <si>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</si>
  <si>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</si>
  <si>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</si>
  <si>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</si>
  <si>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</si>
  <si>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</si>
  <si>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</si>
  <si>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</si>
  <si>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</si>
  <si>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</si>
  <si>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</si>
  <si>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</si>
  <si>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</si>
  <si>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</si>
  <si>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</si>
  <si>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</si>
  <si>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</si>
  <si>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</si>
  <si>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</si>
  <si>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</si>
  <si>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</si>
  <si>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</si>
  <si>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</si>
  <si>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</si>
  <si>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</si>
  <si>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</si>
  <si>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</si>
  <si>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</si>
  <si>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</si>
  <si>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</si>
  <si>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</si>
  <si>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</si>
  <si>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</si>
  <si>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</si>
  <si>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</si>
  <si>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</si>
  <si>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</si>
  <si>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</si>
  <si>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</si>
  <si>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</si>
  <si>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</si>
  <si>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</si>
  <si>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</si>
  <si>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</si>
  <si>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</si>
  <si>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</si>
  <si>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</si>
  <si>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</si>
  <si>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</si>
  <si>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</si>
  <si>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</si>
  <si>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</si>
  <si>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</si>
  <si>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</si>
  <si>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</si>
  <si>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</si>
  <si>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</si>
  <si>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</si>
  <si>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</si>
  <si>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</si>
  <si>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</si>
  <si>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</si>
  <si>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</si>
  <si>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</si>
  <si>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</si>
  <si>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</si>
  <si>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</si>
  <si>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</si>
  <si>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</si>
  <si>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</si>
  <si>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</si>
  <si>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</si>
  <si>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</si>
  <si>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</si>
  <si>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</si>
  <si>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</si>
  <si>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</si>
  <si>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</si>
  <si>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</si>
  <si>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</si>
  <si>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</si>
  <si>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</si>
  <si>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</si>
  <si>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</si>
  <si>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</si>
  <si>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</si>
  <si>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</si>
  <si>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</si>
  <si>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</si>
  <si>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</si>
  <si>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</si>
  <si>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</si>
  <si>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</si>
  <si>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</si>
  <si>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</si>
  <si>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</si>
  <si>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</si>
  <si>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</si>
  <si>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</si>
  <si>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</si>
  <si>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</si>
  <si>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</si>
  <si>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</si>
  <si>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</si>
  <si>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</si>
  <si>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</si>
  <si>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</si>
  <si>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</si>
  <si>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</si>
  <si>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</si>
  <si>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</si>
  <si>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</si>
  <si>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</si>
  <si>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</si>
  <si>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</si>
  <si>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</si>
  <si>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</si>
  <si>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</si>
  <si>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</si>
  <si>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</si>
  <si>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</si>
  <si>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</si>
  <si>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</si>
  <si>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</si>
  <si>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</si>
  <si>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</si>
  <si>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</si>
  <si>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</si>
  <si>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</si>
  <si>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</si>
  <si>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</si>
  <si>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</si>
  <si>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</si>
  <si>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</si>
  <si>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</si>
  <si>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</si>
  <si>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</si>
  <si>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</si>
  <si>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</si>
  <si>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</si>
  <si>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</si>
  <si>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</si>
  <si>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</si>
  <si>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</si>
  <si>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</si>
  <si>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</si>
  <si>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</si>
  <si>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</si>
  <si>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</si>
  <si>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</si>
  <si>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</si>
  <si>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</si>
  <si>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</si>
  <si>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</si>
  <si>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</si>
  <si>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</si>
  <si>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</si>
  <si>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</si>
  <si>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</si>
  <si>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</si>
  <si>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</si>
  <si>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</si>
  <si>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</si>
  <si>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</si>
  <si>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</si>
  <si>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</si>
  <si>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</si>
  <si>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</si>
  <si>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</si>
  <si>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</si>
  <si>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</si>
  <si>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</si>
  <si>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</si>
  <si>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</si>
  <si>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</si>
  <si>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</si>
  <si>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</si>
  <si>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</si>
  <si>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</si>
  <si>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</si>
  <si>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</si>
  <si>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</si>
  <si>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</si>
  <si>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</si>
  <si>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</si>
  <si>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</si>
  <si>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</si>
  <si>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</si>
  <si>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</si>
  <si>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</si>
  <si>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</si>
  <si>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</si>
  <si>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</si>
  <si>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</si>
  <si>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</si>
  <si>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</si>
  <si>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</si>
  <si>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</si>
  <si>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</si>
  <si>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</si>
  <si>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</si>
  <si>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</si>
  <si>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</si>
  <si>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</si>
  <si>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</si>
  <si>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</si>
  <si>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</si>
  <si>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</si>
  <si>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</si>
  <si>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</si>
  <si>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</si>
  <si>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</si>
  <si>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</si>
  <si>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</si>
  <si>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</si>
  <si>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</si>
  <si>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</si>
  <si>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</si>
  <si>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</si>
  <si>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</si>
  <si>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</si>
  <si>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</si>
  <si>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</si>
  <si>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</si>
  <si>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</si>
  <si>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</si>
  <si>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</si>
  <si>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</si>
  <si>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</si>
  <si>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</si>
  <si>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</si>
  <si>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</si>
  <si>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</si>
  <si>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</si>
  <si>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</si>
  <si>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</si>
  <si>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</si>
  <si>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</si>
  <si>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</si>
  <si>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</si>
  <si>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</si>
  <si>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</si>
  <si>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</si>
  <si>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</si>
  <si>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</si>
  <si>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</si>
  <si>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</si>
  <si>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</si>
  <si>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</si>
  <si>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</si>
  <si>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</si>
  <si>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</si>
  <si>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</si>
  <si>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</si>
  <si>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</si>
  <si>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</si>
  <si>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</si>
  <si>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</si>
  <si>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</si>
  <si>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</si>
  <si>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</si>
  <si>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</si>
  <si>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</si>
  <si>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</si>
  <si>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</si>
  <si>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</si>
  <si>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</si>
  <si>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</si>
  <si>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</si>
  <si>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</si>
  <si>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</si>
  <si>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</si>
  <si>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</si>
  <si>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</si>
  <si>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</si>
  <si>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</si>
  <si>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</si>
  <si>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</si>
  <si>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</si>
  <si>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</si>
  <si>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</si>
  <si>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</si>
  <si>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</si>
  <si>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</si>
  <si>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</si>
  <si>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</si>
  <si>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</si>
  <si>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</si>
  <si>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</si>
  <si>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</si>
  <si>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</si>
  <si>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</si>
  <si>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</si>
  <si>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</si>
  <si>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</si>
  <si>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</si>
  <si>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</si>
  <si>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</si>
  <si>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</si>
  <si>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</si>
  <si>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</si>
  <si>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</si>
  <si>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</si>
  <si>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</si>
  <si>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</si>
  <si>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</si>
  <si>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</si>
  <si>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</si>
  <si>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</si>
  <si>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</si>
  <si>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</si>
  <si>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</si>
  <si>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</si>
  <si>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</si>
  <si>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</si>
  <si>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</si>
  <si>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</si>
  <si>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</si>
  <si>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</si>
  <si>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</si>
  <si>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</si>
  <si>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</si>
  <si>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</si>
  <si>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</si>
  <si>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</si>
  <si>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</si>
  <si>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</si>
  <si>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</si>
  <si>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</si>
  <si>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</si>
  <si>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</si>
  <si>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</si>
  <si>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</si>
  <si>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</si>
  <si>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</si>
  <si>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</si>
  <si>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</si>
  <si>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</si>
  <si>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</si>
  <si>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</si>
  <si>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</si>
  <si>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</si>
  <si>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</si>
  <si>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</si>
  <si>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</si>
  <si>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</si>
  <si>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</si>
  <si>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</si>
  <si>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</si>
  <si>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</si>
  <si>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</si>
  <si>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</si>
  <si>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</si>
  <si>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</si>
  <si>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</si>
  <si>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</si>
  <si>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</si>
  <si>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</si>
  <si>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</si>
  <si>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</si>
  <si>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</si>
  <si>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</si>
  <si>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</si>
  <si>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</si>
  <si>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</si>
  <si>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</si>
  <si>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</si>
  <si>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</si>
  <si>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</si>
  <si>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</si>
  <si>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</si>
  <si>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</si>
  <si>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</si>
  <si>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</si>
  <si>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</si>
  <si>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</si>
  <si>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</si>
  <si>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</si>
  <si>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</si>
  <si>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</si>
  <si>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</si>
  <si>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</si>
  <si>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</si>
  <si>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</si>
  <si>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</si>
  <si>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</si>
  <si>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</si>
  <si>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</si>
  <si>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</si>
  <si>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</si>
  <si>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</si>
  <si>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</si>
  <si>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</si>
  <si>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</si>
  <si>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</si>
  <si>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</si>
  <si>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</si>
  <si>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</si>
  <si>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</si>
  <si>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</si>
  <si>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</si>
  <si>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</si>
  <si>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</si>
  <si>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</si>
  <si>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</si>
  <si>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</si>
  <si>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</si>
  <si>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</si>
  <si>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</si>
  <si>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</si>
  <si>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</si>
  <si>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</si>
  <si>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</si>
  <si>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</si>
  <si>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</si>
  <si>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</si>
  <si>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</si>
  <si>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</si>
  <si>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</si>
  <si>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</si>
  <si>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</si>
  <si>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</si>
  <si>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</si>
  <si>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</si>
  <si>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</si>
  <si>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</si>
  <si>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</si>
  <si>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</si>
  <si>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</si>
  <si>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</si>
  <si>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</si>
  <si>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</si>
  <si>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</si>
  <si>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</si>
  <si>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</si>
  <si>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</si>
  <si>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</si>
  <si>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</si>
  <si>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</si>
  <si>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</si>
  <si>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</si>
  <si>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</si>
  <si>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</si>
  <si>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</si>
  <si>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</si>
  <si>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</si>
  <si>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</si>
  <si>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</si>
  <si>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</si>
  <si>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</si>
  <si>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</si>
  <si>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</si>
  <si>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</si>
  <si>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</si>
  <si>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</si>
  <si>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</si>
  <si>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</si>
  <si>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</si>
  <si>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</si>
  <si>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</si>
  <si>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</si>
  <si>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</si>
  <si>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</si>
  <si>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</si>
  <si>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</si>
  <si>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</si>
  <si>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</si>
  <si>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</si>
  <si>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</si>
  <si>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</si>
  <si>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</si>
  <si>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</si>
  <si>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</si>
  <si>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</si>
  <si>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</si>
  <si>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</si>
  <si>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</si>
  <si>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</si>
  <si>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</si>
  <si>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</si>
  <si>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</si>
  <si>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</si>
  <si>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</si>
  <si>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</si>
  <si>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</si>
  <si>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</si>
  <si>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</si>
  <si>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</si>
  <si>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</si>
  <si>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</si>
  <si>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</si>
  <si>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</si>
  <si>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</si>
  <si>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</si>
  <si>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</si>
  <si>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</si>
  <si>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</si>
  <si>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</si>
  <si>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</si>
  <si>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</si>
  <si>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</si>
  <si>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</si>
  <si>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</si>
  <si>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</si>
  <si>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</si>
  <si>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</si>
  <si>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</si>
  <si>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</si>
  <si>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</si>
  <si>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</si>
  <si>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</si>
  <si>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</si>
  <si>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</si>
  <si>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</si>
  <si>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</si>
  <si>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</si>
  <si>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</si>
  <si>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</si>
  <si>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</si>
  <si>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</si>
  <si>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</si>
  <si>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</si>
  <si>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</si>
  <si>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</si>
  <si>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</si>
  <si>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</si>
  <si>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</si>
  <si>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</si>
  <si>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</si>
  <si>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</si>
  <si>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</si>
  <si>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</si>
  <si>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</si>
  <si>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</si>
  <si>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</si>
  <si>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</si>
  <si>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</si>
  <si>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</si>
  <si>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</si>
  <si>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</si>
  <si>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</si>
  <si>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</si>
  <si>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</si>
  <si>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</si>
  <si>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</si>
  <si>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</si>
  <si>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</si>
  <si>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</si>
  <si>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</si>
  <si>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</si>
  <si>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</si>
  <si>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</si>
  <si>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</si>
  <si>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</si>
  <si>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</si>
  <si>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</si>
  <si>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</si>
  <si>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</si>
  <si>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</si>
  <si>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</si>
  <si>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</si>
  <si>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</si>
  <si>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</si>
  <si>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</si>
  <si>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</si>
  <si>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</si>
  <si>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</si>
  <si>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</si>
  <si>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</si>
  <si>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</si>
  <si>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</si>
  <si>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</si>
  <si>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</si>
  <si>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</si>
  <si>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</si>
  <si>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</si>
  <si>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</si>
  <si>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</si>
  <si>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</si>
  <si>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</si>
  <si>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</si>
  <si>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</si>
  <si>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</si>
  <si>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</si>
  <si>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</si>
  <si>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</si>
  <si>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</si>
  <si>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</si>
  <si>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</si>
  <si>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</si>
  <si>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</si>
  <si>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</si>
  <si>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</si>
  <si>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</si>
  <si>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</si>
  <si>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</si>
  <si>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</si>
  <si>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</si>
  <si>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</si>
  <si>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</si>
  <si>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</si>
  <si>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</si>
  <si>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</si>
  <si>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</si>
  <si>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</si>
  <si>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</si>
  <si>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</si>
  <si>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</si>
  <si>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</si>
  <si>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</si>
  <si>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</si>
  <si>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</si>
  <si>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</si>
  <si>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</si>
  <si>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</si>
  <si>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</si>
  <si>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</si>
  <si>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</si>
  <si>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</si>
  <si>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</si>
  <si>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</si>
  <si>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</si>
  <si>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</si>
  <si>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</si>
  <si>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</si>
  <si>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</si>
  <si>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</si>
  <si>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</si>
  <si>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</si>
  <si>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</si>
  <si>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</si>
  <si>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</si>
  <si>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</si>
  <si>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</si>
  <si>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</si>
  <si>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</si>
  <si>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</si>
  <si>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</si>
  <si>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</si>
  <si>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</si>
  <si>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</si>
  <si>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</si>
  <si>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</si>
  <si>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</si>
  <si>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</si>
  <si>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</si>
  <si>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</si>
  <si>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</si>
  <si>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</si>
  <si>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</si>
  <si>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</si>
  <si>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</si>
  <si>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</si>
  <si>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</si>
  <si>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</si>
  <si>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</si>
  <si>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</si>
  <si>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</si>
  <si>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</si>
  <si>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</si>
  <si>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</si>
  <si>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</si>
  <si>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</si>
  <si>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</si>
  <si>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</si>
  <si>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</si>
  <si>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</si>
  <si>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</si>
  <si>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</si>
  <si>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</si>
  <si>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</si>
  <si>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</si>
  <si>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</si>
  <si>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</si>
  <si>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</si>
  <si>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</si>
  <si>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</si>
  <si>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</si>
  <si>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</si>
  <si>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</si>
  <si>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</si>
  <si>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</si>
  <si>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</si>
  <si>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</si>
  <si>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</si>
  <si>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</si>
  <si>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</si>
  <si>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</si>
  <si>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</si>
  <si>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</si>
  <si>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</si>
  <si>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</si>
  <si>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</si>
  <si>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</si>
  <si>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</si>
  <si>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</si>
  <si>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</si>
  <si>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</si>
  <si>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</si>
  <si>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</si>
  <si>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</si>
  <si>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</si>
  <si>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</si>
  <si>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</si>
  <si>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</si>
  <si>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</si>
  <si>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</si>
  <si>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</si>
  <si>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</si>
  <si>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</si>
  <si>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</si>
  <si>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</si>
  <si>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</si>
  <si>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</si>
  <si>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</si>
  <si>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</si>
  <si>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</si>
  <si>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</si>
  <si>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</si>
  <si>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</si>
  <si>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</si>
  <si>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</si>
  <si>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</si>
  <si>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</si>
  <si>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</si>
  <si>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</si>
  <si>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</si>
  <si>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</si>
  <si>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</si>
  <si>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</si>
  <si>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</si>
  <si>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</si>
  <si>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</si>
  <si>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</si>
  <si>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</si>
  <si>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</si>
  <si>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</si>
  <si>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</si>
  <si>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</si>
  <si>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</si>
  <si>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</si>
  <si>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</si>
  <si>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</si>
  <si>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</si>
  <si>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</si>
  <si>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</si>
  <si>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</si>
  <si>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</si>
  <si>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</si>
  <si>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</si>
  <si>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</si>
  <si>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</si>
  <si>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</si>
  <si>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</si>
  <si>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</si>
  <si>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</si>
  <si>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</si>
  <si>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</si>
  <si>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</si>
  <si>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</si>
  <si>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</si>
  <si>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</si>
  <si>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</si>
  <si>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</si>
  <si>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</si>
  <si>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</si>
  <si>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</si>
  <si>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</si>
  <si>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</si>
  <si>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</si>
  <si>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</si>
  <si>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</si>
  <si>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</si>
  <si>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</si>
  <si>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</si>
  <si>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</si>
  <si>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</si>
  <si>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</si>
  <si>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</si>
  <si>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</si>
  <si>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</si>
  <si>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</si>
  <si>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</si>
  <si>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</si>
  <si>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</si>
  <si>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</si>
  <si>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</si>
  <si>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</si>
  <si>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</si>
  <si>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</si>
  <si>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</si>
  <si>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</si>
  <si>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</si>
  <si>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</si>
  <si>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</si>
  <si>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</si>
  <si>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</si>
  <si>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</si>
  <si>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</si>
  <si>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</si>
  <si>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</si>
  <si>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</si>
  <si>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</si>
  <si>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</si>
  <si>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</si>
  <si>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</si>
  <si>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</si>
  <si>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</si>
  <si>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</si>
  <si>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</si>
  <si>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</si>
  <si>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</si>
  <si>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</si>
  <si>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</si>
  <si>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</si>
  <si>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</si>
  <si>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</si>
  <si>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</si>
  <si>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</si>
  <si>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</si>
  <si>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</si>
  <si>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</si>
  <si>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</si>
  <si>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</si>
  <si>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</si>
  <si>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</si>
  <si>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</si>
  <si>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</si>
  <si>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</si>
  <si>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</si>
  <si>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</si>
  <si>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</si>
  <si>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</si>
  <si>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</si>
  <si>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</si>
  <si>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</si>
  <si>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</si>
  <si>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</si>
  <si>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</si>
  <si>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</si>
  <si>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</si>
  <si>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</si>
  <si>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</si>
  <si>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</si>
  <si>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</si>
  <si>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</si>
  <si>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</si>
  <si>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</si>
  <si>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</si>
  <si>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</si>
  <si>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</si>
  <si>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</si>
  <si>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</si>
  <si>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</si>
  <si>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</si>
  <si>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</si>
  <si>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</si>
  <si>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</si>
  <si>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</si>
  <si>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</si>
  <si>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</si>
  <si>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</si>
  <si>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</si>
  <si>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</si>
  <si>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</si>
  <si>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</si>
  <si>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</si>
  <si>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</si>
  <si>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</si>
  <si>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</si>
  <si>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</si>
  <si>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</si>
  <si>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</si>
  <si>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</si>
  <si>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</si>
  <si>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</si>
  <si>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</si>
  <si>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</si>
  <si>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</si>
  <si>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</si>
  <si>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</si>
  <si>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</si>
  <si>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</si>
  <si>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</si>
  <si>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</si>
  <si>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</si>
  <si>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</si>
  <si>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</si>
  <si>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</si>
  <si>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</si>
  <si>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</si>
  <si>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</si>
  <si>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</si>
  <si>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</si>
  <si>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</si>
  <si>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</si>
  <si>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</si>
  <si>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</si>
  <si>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</si>
  <si>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</si>
  <si>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</si>
  <si>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</si>
  <si>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</si>
  <si>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</si>
  <si>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</si>
  <si>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</si>
  <si>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</si>
  <si>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</si>
  <si>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</si>
  <si>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</si>
  <si>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</si>
  <si>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</si>
  <si>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</si>
  <si>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</si>
  <si>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</si>
  <si>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</si>
  <si>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</si>
  <si>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</si>
  <si>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</si>
  <si>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</si>
  <si>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</si>
  <si>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</si>
  <si>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</si>
  <si>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</si>
  <si>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</si>
  <si>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</si>
  <si>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</si>
  <si>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</si>
  <si>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</si>
  <si>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</si>
  <si>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</si>
  <si>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</si>
  <si>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</si>
  <si>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</si>
  <si>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</si>
  <si>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</si>
  <si>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</si>
  <si>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</si>
  <si>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</si>
  <si>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</si>
  <si>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</si>
  <si>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</si>
  <si>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</si>
  <si>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</si>
  <si>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</si>
  <si>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</si>
  <si>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</si>
  <si>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</si>
  <si>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</si>
  <si>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</si>
  <si>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</si>
  <si>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</si>
  <si>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</si>
  <si>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</si>
  <si>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</si>
  <si>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</si>
  <si>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</si>
  <si>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</si>
  <si>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</si>
  <si>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</si>
  <si>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</si>
  <si>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</si>
  <si>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</si>
  <si>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</si>
  <si>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</si>
  <si>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</si>
  <si>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</si>
  <si>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</si>
  <si>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</si>
  <si>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</si>
  <si>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</si>
  <si>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</si>
  <si>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</si>
  <si>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</si>
  <si>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</si>
  <si>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</si>
  <si>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</si>
  <si>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</si>
  <si>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</si>
  <si>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</si>
  <si>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</si>
  <si>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</si>
  <si>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</si>
  <si>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</si>
  <si>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</si>
  <si>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</si>
  <si>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</si>
  <si>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</si>
  <si>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</si>
  <si>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</si>
  <si>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</si>
  <si>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</si>
  <si>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</si>
  <si>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</si>
  <si>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</si>
  <si>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</si>
  <si>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</si>
  <si>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</si>
  <si>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</si>
  <si>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</si>
  <si>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</si>
  <si>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</si>
  <si>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</si>
  <si>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</si>
  <si>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</si>
  <si>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</si>
  <si>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</si>
  <si>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</si>
  <si>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</si>
  <si>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</si>
  <si>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</si>
  <si>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</si>
  <si>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</si>
  <si>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</si>
  <si>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</si>
  <si>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</si>
  <si>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</si>
  <si>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</si>
  <si>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</si>
  <si>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</si>
  <si>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</si>
  <si>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</si>
  <si>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</si>
  <si>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</si>
  <si>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</si>
  <si>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</si>
  <si>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</si>
  <si>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</si>
  <si>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</si>
  <si>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</si>
  <si>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</si>
  <si>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</si>
  <si>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</si>
  <si>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</si>
  <si>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</si>
  <si>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</si>
  <si>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</si>
  <si>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</si>
  <si>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</si>
  <si>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</si>
  <si>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</si>
  <si>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</si>
  <si>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</si>
  <si>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</si>
  <si>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</si>
  <si>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</si>
  <si>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</si>
  <si>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</si>
  <si>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</si>
  <si>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</si>
  <si>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</si>
  <si>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</si>
  <si>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</si>
  <si>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</si>
  <si>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</si>
  <si>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</si>
  <si>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</si>
  <si>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</si>
  <si>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</si>
  <si>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</si>
  <si>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</si>
  <si>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</si>
  <si>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</si>
  <si>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</si>
  <si>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</si>
  <si>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</si>
  <si>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</si>
  <si>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</si>
  <si>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</si>
  <si>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</si>
  <si>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</si>
  <si>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</si>
  <si>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</si>
  <si>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</si>
  <si>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</si>
  <si>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</si>
  <si>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</si>
  <si>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</si>
  <si>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</si>
  <si>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</si>
  <si>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</si>
  <si>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</si>
  <si>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</si>
  <si>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</si>
  <si>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</si>
  <si>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</si>
  <si>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</si>
  <si>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</si>
  <si>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</si>
  <si>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</si>
  <si>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</si>
  <si>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</si>
  <si>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</si>
  <si>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</si>
  <si>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</si>
  <si>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</si>
  <si>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</si>
  <si>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</si>
  <si>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</si>
  <si>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</si>
  <si>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</si>
  <si>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</si>
  <si>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</si>
  <si>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</si>
  <si>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</si>
  <si>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</si>
  <si>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</si>
  <si>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</si>
  <si>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</si>
  <si>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</si>
  <si>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</si>
  <si>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</si>
  <si>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</si>
  <si>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</si>
  <si>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</si>
  <si>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</si>
  <si>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</si>
  <si>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</si>
  <si>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</si>
  <si>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</si>
  <si>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</si>
  <si>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</si>
  <si>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</si>
  <si>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</si>
  <si>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</si>
  <si>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</si>
  <si>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</si>
  <si>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</si>
  <si>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</si>
  <si>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</si>
  <si>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</si>
  <si>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</si>
  <si>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</si>
  <si>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</si>
  <si>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</si>
  <si>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</si>
  <si>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</si>
  <si>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</si>
  <si>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</si>
  <si>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</si>
  <si>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</si>
  <si>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</si>
  <si>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</si>
  <si>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</si>
  <si>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</si>
  <si>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</si>
  <si>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</si>
  <si>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</si>
  <si>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</si>
  <si>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</si>
  <si>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</si>
  <si>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</si>
  <si>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</si>
  <si>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</si>
  <si>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</si>
  <si>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</si>
  <si>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</si>
  <si>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</si>
  <si>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</si>
  <si>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</si>
  <si>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</si>
  <si>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</si>
  <si>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</si>
  <si>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</si>
  <si>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</si>
  <si>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</si>
  <si>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</si>
  <si>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</si>
  <si>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</si>
  <si>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</si>
  <si>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</si>
  <si>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</si>
  <si>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</si>
  <si>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</si>
  <si>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</si>
  <si>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</si>
  <si>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</si>
  <si>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</si>
  <si>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</si>
  <si>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</si>
  <si>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</si>
  <si>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</si>
  <si>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</si>
  <si>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</si>
  <si>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</si>
  <si>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</si>
  <si>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</si>
  <si>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</si>
  <si>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</si>
  <si>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</si>
  <si>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</si>
  <si>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</si>
  <si>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</si>
  <si>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</si>
  <si>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</si>
  <si>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</si>
  <si>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</si>
  <si>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</si>
  <si>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</si>
  <si>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</si>
  <si>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</si>
  <si>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</si>
  <si>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</si>
  <si>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</si>
  <si>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</si>
  <si>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</si>
  <si>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</si>
  <si>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</si>
  <si>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</si>
  <si>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</si>
  <si>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</si>
  <si>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</si>
  <si>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</si>
  <si>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</si>
  <si>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</si>
  <si>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</si>
  <si>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</si>
  <si>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</si>
  <si>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</si>
  <si>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</si>
  <si>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</si>
  <si>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</si>
  <si>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</si>
  <si>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</si>
  <si>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</si>
  <si>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</si>
  <si>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</si>
  <si>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</si>
  <si>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</si>
  <si>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</si>
  <si>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</si>
  <si>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</si>
  <si>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</si>
  <si>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</si>
  <si>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</si>
  <si>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</si>
  <si>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</si>
  <si>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</si>
  <si>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</si>
  <si>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</si>
  <si>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</si>
  <si>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</si>
  <si>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</si>
  <si>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</si>
  <si>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</si>
  <si>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</si>
  <si>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</si>
  <si>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</si>
  <si>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</si>
  <si>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</si>
  <si>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</si>
  <si>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</si>
  <si>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</si>
  <si>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</si>
  <si>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</si>
  <si>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</si>
  <si>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</si>
  <si>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</si>
  <si>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</si>
  <si>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</si>
  <si>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</si>
  <si>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</si>
  <si>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</si>
  <si>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</si>
  <si>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</si>
  <si>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</si>
  <si>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</si>
  <si>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</si>
  <si>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</si>
  <si>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</si>
  <si>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</si>
  <si>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</si>
  <si>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</si>
  <si>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</si>
  <si>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</si>
  <si>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</si>
  <si>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</si>
  <si>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</si>
  <si>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</si>
  <si>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</si>
  <si>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</si>
  <si>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</si>
  <si>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</si>
  <si>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</si>
  <si>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</si>
  <si>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</si>
  <si>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</si>
  <si>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</si>
  <si>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</si>
  <si>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</si>
  <si>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</si>
  <si>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</si>
  <si>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</si>
  <si>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</si>
  <si>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</si>
  <si>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</si>
  <si>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</si>
  <si>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</si>
  <si>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</si>
  <si>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</si>
  <si>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</si>
  <si>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</si>
  <si>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</si>
  <si>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</si>
  <si>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</si>
  <si>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</si>
  <si>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</si>
  <si>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</si>
  <si>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</si>
  <si>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</si>
  <si>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</si>
  <si>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</si>
  <si>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</si>
  <si>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</si>
  <si>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</si>
  <si>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</si>
  <si>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</si>
  <si>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</si>
  <si>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</si>
  <si>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</si>
  <si>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</si>
  <si>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</si>
  <si>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</si>
  <si>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</si>
  <si>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</si>
  <si>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</si>
  <si>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</si>
  <si>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</si>
  <si>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</si>
  <si>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</si>
  <si>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</si>
  <si>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</si>
  <si>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</si>
  <si>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</si>
  <si>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</si>
  <si>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</si>
  <si>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</si>
  <si>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</si>
  <si>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</si>
  <si>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</si>
  <si>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</si>
  <si>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</si>
  <si>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</si>
  <si>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</si>
  <si>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</si>
  <si>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</si>
  <si>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</si>
  <si>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</si>
  <si>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</si>
  <si>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</si>
  <si>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</si>
  <si>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</si>
  <si>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</si>
  <si>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</si>
  <si>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</si>
  <si>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</si>
  <si>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</si>
  <si>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</si>
  <si>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</si>
  <si>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</si>
  <si>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</si>
  <si>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</si>
  <si>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</si>
  <si>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</si>
  <si>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</si>
  <si>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</si>
  <si>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</si>
  <si>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</si>
  <si>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</si>
  <si>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</si>
  <si>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</si>
  <si>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</si>
  <si>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</si>
  <si>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</si>
  <si>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</si>
  <si>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</si>
  <si>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</si>
  <si>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</si>
  <si>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</si>
  <si>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</si>
  <si>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</si>
  <si>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</si>
  <si>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</si>
  <si>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</si>
  <si>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</si>
  <si>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</si>
  <si>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</si>
  <si>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</si>
  <si>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</si>
  <si>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</si>
  <si>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</si>
  <si>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</si>
  <si>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</si>
  <si>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</si>
  <si>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</si>
  <si>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</si>
  <si>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</si>
  <si>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</si>
  <si>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</si>
  <si>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</si>
  <si>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</si>
  <si>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</si>
  <si>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</si>
  <si>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</si>
  <si>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</si>
  <si>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</si>
  <si>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</si>
  <si>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</si>
  <si>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</si>
  <si>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</si>
  <si>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</si>
  <si>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</si>
  <si>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</si>
  <si>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</si>
  <si>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</si>
  <si>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</si>
  <si>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</si>
  <si>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</si>
  <si>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</si>
  <si>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</si>
  <si>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</si>
  <si>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</si>
  <si>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</si>
  <si>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</si>
  <si>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</si>
  <si>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</si>
  <si>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</si>
  <si>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</si>
  <si>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</si>
  <si>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</si>
  <si>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</si>
  <si>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</si>
  <si>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</si>
  <si>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</si>
  <si>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</si>
  <si>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</si>
  <si>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</si>
  <si>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</si>
  <si>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</si>
  <si>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</si>
  <si>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</si>
  <si>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</si>
  <si>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</si>
  <si>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</si>
  <si>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</si>
  <si>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</si>
  <si>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</si>
  <si>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</si>
  <si>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</si>
  <si>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</si>
  <si>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</si>
  <si>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</si>
  <si>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</si>
  <si>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</si>
  <si>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</si>
  <si>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</si>
  <si>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</si>
  <si>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</si>
  <si>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</si>
  <si>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</si>
  <si>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</si>
  <si>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</si>
  <si>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</si>
  <si>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</si>
  <si>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</si>
  <si>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</si>
  <si>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</si>
  <si>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</si>
  <si>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</si>
  <si>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</si>
  <si>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</si>
  <si>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</si>
  <si>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</si>
  <si>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</si>
  <si>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</si>
  <si>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</si>
  <si>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</si>
  <si>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</si>
  <si>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</si>
  <si>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</si>
  <si>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</si>
  <si>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</si>
  <si>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</si>
  <si>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</si>
  <si>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</si>
  <si>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</si>
  <si>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</si>
  <si>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</si>
  <si>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</si>
  <si>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</si>
  <si>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</si>
  <si>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</si>
  <si>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</si>
  <si>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</si>
  <si>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</si>
  <si>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</si>
  <si>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</si>
  <si>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</si>
  <si>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</si>
  <si>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</si>
  <si>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</si>
  <si>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</si>
  <si>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</si>
  <si>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</si>
  <si>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</si>
  <si>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</si>
  <si>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</si>
  <si>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</si>
  <si>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</si>
  <si>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</si>
  <si>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</si>
  <si>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</si>
  <si>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</si>
  <si>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</si>
  <si>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</si>
  <si>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</si>
  <si>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</si>
  <si>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</si>
  <si>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</si>
  <si>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</si>
  <si>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</si>
  <si>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</si>
  <si>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</si>
  <si>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</si>
  <si>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</si>
  <si>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</si>
  <si>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</si>
  <si>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</si>
  <si>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</si>
  <si>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</si>
  <si>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</si>
  <si>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</si>
  <si>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</si>
  <si>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</si>
  <si>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</si>
  <si>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</si>
  <si>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</si>
  <si>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</si>
  <si>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</si>
  <si>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</si>
  <si>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</si>
  <si>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</si>
  <si>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</si>
  <si>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</si>
  <si>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</si>
  <si>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</si>
  <si>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</si>
  <si>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</si>
  <si>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</si>
  <si>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</si>
  <si>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</si>
  <si>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</si>
  <si>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</si>
  <si>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</si>
  <si>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</si>
  <si>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</si>
  <si>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</si>
  <si>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</si>
  <si>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</si>
  <si>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</si>
  <si>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</si>
  <si>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</si>
  <si>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</si>
  <si>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</si>
  <si>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</si>
  <si>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</si>
  <si>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</si>
  <si>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</si>
  <si>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</si>
  <si>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</si>
  <si>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</si>
  <si>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</si>
  <si>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</si>
  <si>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</si>
  <si>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</si>
  <si>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</si>
  <si>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</si>
  <si>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</si>
  <si>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</si>
  <si>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</si>
  <si>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</si>
  <si>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</si>
  <si>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</si>
  <si>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</si>
  <si>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</si>
  <si>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</si>
  <si>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</si>
  <si>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</si>
  <si>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</si>
  <si>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</si>
  <si>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</si>
  <si>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</si>
  <si>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</si>
  <si>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</si>
  <si>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</si>
  <si>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</si>
  <si>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</si>
  <si>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</si>
  <si>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</si>
  <si>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</si>
  <si>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</si>
  <si>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</si>
  <si>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</si>
  <si>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</si>
  <si>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</si>
  <si>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</si>
  <si>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</si>
  <si>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</si>
  <si>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</si>
  <si>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</si>
  <si>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</si>
  <si>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</si>
  <si>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</si>
  <si>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</si>
  <si>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</si>
  <si>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</si>
  <si>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</si>
  <si>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</si>
  <si>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</si>
  <si>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</si>
  <si>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</si>
  <si>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</si>
  <si>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</si>
  <si>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</si>
  <si>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</si>
  <si>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</si>
  <si>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</si>
  <si>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</si>
  <si>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</si>
  <si>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</si>
  <si>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</si>
  <si>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</si>
  <si>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</si>
  <si>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</si>
  <si>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</si>
  <si>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</si>
  <si>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</si>
  <si>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</si>
  <si>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</si>
  <si>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</si>
  <si>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</si>
  <si>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</si>
  <si>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</si>
  <si>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</si>
  <si>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</si>
  <si>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</si>
  <si>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</si>
  <si>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</si>
  <si>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</si>
  <si>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</si>
  <si>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</si>
  <si>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</si>
  <si>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</si>
  <si>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</si>
  <si>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</si>
  <si>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</si>
  <si>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</si>
  <si>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</si>
  <si>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</si>
  <si>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</si>
  <si>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</si>
  <si>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</si>
  <si>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</si>
  <si>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</si>
  <si>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</si>
  <si>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</si>
  <si>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</si>
  <si>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</si>
  <si>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</si>
  <si>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</si>
  <si>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</si>
  <si>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</si>
  <si>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</si>
  <si>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</si>
  <si>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</si>
  <si>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</si>
  <si>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</si>
  <si>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</si>
  <si>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</si>
  <si>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</si>
  <si>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</si>
  <si>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</si>
  <si>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</si>
  <si>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</si>
  <si>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</si>
  <si>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</si>
  <si>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</si>
  <si>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</si>
  <si>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</si>
  <si>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</si>
  <si>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</si>
  <si>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</si>
  <si>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</si>
  <si>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</si>
  <si>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</si>
  <si>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</si>
  <si>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</si>
  <si>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</si>
  <si>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</si>
  <si>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</si>
  <si>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</si>
  <si>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</si>
  <si>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</si>
  <si>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</si>
  <si>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</si>
  <si>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</si>
  <si>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</si>
  <si>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</si>
  <si>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</si>
  <si>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</si>
  <si>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</si>
  <si>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</si>
  <si>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</si>
  <si>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</si>
  <si>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</si>
  <si>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</si>
  <si>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</si>
  <si>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</si>
  <si>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</si>
  <si>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</si>
  <si>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</si>
  <si>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</si>
  <si>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</si>
  <si>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</si>
  <si>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</si>
  <si>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</si>
  <si>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</si>
  <si>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</si>
  <si>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</si>
  <si>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</si>
  <si>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</si>
  <si>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</si>
  <si>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</si>
  <si>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</si>
  <si>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</si>
  <si>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</si>
  <si>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</si>
  <si>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</si>
  <si>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</si>
  <si>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</si>
  <si>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</si>
  <si>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</si>
  <si>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</si>
  <si>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</si>
  <si>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</si>
  <si>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</si>
  <si>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</si>
  <si>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</si>
  <si>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</si>
  <si>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</si>
  <si>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</si>
  <si>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</si>
  <si>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</si>
  <si>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</si>
  <si>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</si>
  <si>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</si>
  <si>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</si>
  <si>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</si>
  <si>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</si>
  <si>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</si>
  <si>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</si>
  <si>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</si>
  <si>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</si>
  <si>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</si>
  <si>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</si>
  <si>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</si>
  <si>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</si>
  <si>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</si>
  <si>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</si>
  <si>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</si>
  <si>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</si>
  <si>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</si>
  <si>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</si>
  <si>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</si>
  <si>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</si>
  <si>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</si>
  <si>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</si>
  <si>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</si>
  <si>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</si>
  <si>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</si>
  <si>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</si>
  <si>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</si>
  <si>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</si>
  <si>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</si>
  <si>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</si>
  <si>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</si>
  <si>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</si>
  <si>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</si>
  <si>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</si>
  <si>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</si>
  <si>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</si>
  <si>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</si>
  <si>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</si>
  <si>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</si>
  <si>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</si>
  <si>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</si>
  <si>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</si>
  <si>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</si>
  <si>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</si>
  <si>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</si>
  <si>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</si>
  <si>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</si>
  <si>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</si>
  <si>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</si>
  <si>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</si>
  <si>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</si>
  <si>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</si>
  <si>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</si>
  <si>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</si>
  <si>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</si>
  <si>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</si>
  <si>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</si>
  <si>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</si>
  <si>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</si>
  <si>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</si>
  <si>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</si>
  <si>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</si>
  <si>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</si>
  <si>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</si>
  <si>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</si>
  <si>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</si>
  <si>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</si>
  <si>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</si>
  <si>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</si>
  <si>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</si>
  <si>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</si>
  <si>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</si>
  <si>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</si>
  <si>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</si>
  <si>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</si>
  <si>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</si>
  <si>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</si>
  <si>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</si>
  <si>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</si>
  <si>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</si>
  <si>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</si>
  <si>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</si>
  <si>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</si>
  <si>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</si>
  <si>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</si>
  <si>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</si>
  <si>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</si>
  <si>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</si>
  <si>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</si>
  <si>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</si>
  <si>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</si>
  <si>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</si>
  <si>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</si>
  <si>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</si>
  <si>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</si>
  <si>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</si>
  <si>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</si>
  <si>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</si>
  <si>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</si>
  <si>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</si>
  <si>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</si>
  <si>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</si>
  <si>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</si>
  <si>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</si>
  <si>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</si>
  <si>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</si>
  <si>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</si>
  <si>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</si>
  <si>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</si>
  <si>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</si>
  <si>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</si>
  <si>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</si>
  <si>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</si>
  <si>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</si>
  <si>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</si>
  <si>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</si>
  <si>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</si>
  <si>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</si>
  <si>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</si>
  <si>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</si>
  <si>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</si>
  <si>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</si>
  <si>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</si>
  <si>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</si>
  <si>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</si>
  <si>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</si>
  <si>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</si>
  <si>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</si>
  <si>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</si>
  <si>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</si>
  <si>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</si>
  <si>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</si>
  <si>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</si>
  <si>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</si>
  <si>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</si>
  <si>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</si>
  <si>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</si>
  <si>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</si>
  <si>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</si>
  <si>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</si>
  <si>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</si>
  <si>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</si>
  <si>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</si>
  <si>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</si>
  <si>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</si>
  <si>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</si>
  <si>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</si>
  <si>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</si>
  <si>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</si>
  <si>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</si>
  <si>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</si>
  <si>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</si>
  <si>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</si>
  <si>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</si>
  <si>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</si>
  <si>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</si>
  <si>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</si>
  <si>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</si>
  <si>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</si>
  <si>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</si>
  <si>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</si>
  <si>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</si>
  <si>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</si>
  <si>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</si>
  <si>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</si>
  <si>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</si>
  <si>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</si>
  <si>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</si>
  <si>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</si>
  <si>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</si>
  <si>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</si>
  <si>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</si>
  <si>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</si>
  <si>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</si>
  <si>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</si>
  <si>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</si>
  <si>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</si>
  <si>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</si>
  <si>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</si>
  <si>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</si>
  <si>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</si>
  <si>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</si>
  <si>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</si>
  <si>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</si>
  <si>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</si>
  <si>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</si>
  <si>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</si>
  <si>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</si>
  <si>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</si>
  <si>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</si>
  <si>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</si>
  <si>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</si>
  <si>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</si>
  <si>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</si>
  <si>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</si>
  <si>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</si>
  <si>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</si>
  <si>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</si>
  <si>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</si>
  <si>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</si>
  <si>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</si>
  <si>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</si>
  <si>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</si>
  <si>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</si>
  <si>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</si>
  <si>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</si>
  <si>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</si>
  <si>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</si>
  <si>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</si>
  <si>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</si>
  <si>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</si>
  <si>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</si>
  <si>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</si>
  <si>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</si>
  <si>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</si>
  <si>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</si>
  <si>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</si>
  <si>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</si>
  <si>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</si>
  <si>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</si>
  <si>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</si>
  <si>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</si>
  <si>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</si>
  <si>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</si>
  <si>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</si>
  <si>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</si>
  <si>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</si>
  <si>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</si>
  <si>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</si>
  <si>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</si>
  <si>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</si>
  <si>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</si>
  <si>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</si>
  <si>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</si>
  <si>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</si>
  <si>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</si>
  <si>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</si>
  <si>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</si>
  <si>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</si>
  <si>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</si>
  <si>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</si>
  <si>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</si>
  <si>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</si>
  <si>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</si>
  <si>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</si>
  <si>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</si>
  <si>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</si>
  <si>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</si>
  <si>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</si>
  <si>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</si>
  <si>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</si>
  <si>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</si>
  <si>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</si>
  <si>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</si>
  <si>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</si>
  <si>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</si>
  <si>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</si>
  <si>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</si>
  <si>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</si>
  <si>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</si>
  <si>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</si>
  <si>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</si>
  <si>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</si>
  <si>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</si>
  <si>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</si>
  <si>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</si>
  <si>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</si>
  <si>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</si>
  <si>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</si>
  <si>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</si>
  <si>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</si>
  <si>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</si>
  <si>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</si>
  <si>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</si>
  <si>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</si>
  <si>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</si>
  <si>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</si>
  <si>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</si>
  <si>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</si>
  <si>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</si>
  <si>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</si>
  <si>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</si>
  <si>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</si>
  <si>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</si>
  <si>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</si>
  <si>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</si>
  <si>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</si>
  <si>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</si>
  <si>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</si>
  <si>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</si>
  <si>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</si>
  <si>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</si>
  <si>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</si>
  <si>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</si>
  <si>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</si>
  <si>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</si>
  <si>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</si>
  <si>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</si>
  <si>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</si>
  <si>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</si>
  <si>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</si>
  <si>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</si>
  <si>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</si>
  <si>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</si>
  <si>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</si>
  <si>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</si>
  <si>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</si>
  <si>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</si>
  <si>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</si>
  <si>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</si>
  <si>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</si>
  <si>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</si>
  <si>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</si>
  <si>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</si>
  <si>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</si>
  <si>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</si>
  <si>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</si>
  <si>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</si>
  <si>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</si>
  <si>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</si>
  <si>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</si>
  <si>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</si>
  <si>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</si>
  <si>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</si>
  <si>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</si>
  <si>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</si>
  <si>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</si>
  <si>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</si>
  <si>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</si>
  <si>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</si>
  <si>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</si>
  <si>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</si>
  <si>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</si>
  <si>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</si>
  <si>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</si>
  <si>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</si>
  <si>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</si>
  <si>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</si>
  <si>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</si>
  <si>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</si>
  <si>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</si>
  <si>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</si>
  <si>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</si>
  <si>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</si>
  <si>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</si>
  <si>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</si>
  <si>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</si>
  <si>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</si>
  <si>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</si>
  <si>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</si>
  <si>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</si>
  <si>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</si>
  <si>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</si>
  <si>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</si>
  <si>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</si>
  <si>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</si>
  <si>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</si>
  <si>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</si>
  <si>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</si>
  <si>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</si>
  <si>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</si>
  <si>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</si>
  <si>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</si>
  <si>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</si>
  <si>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</si>
  <si>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</si>
  <si>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</si>
  <si>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</si>
  <si>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</si>
  <si>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</si>
  <si>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</si>
  <si>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</si>
  <si>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</si>
  <si>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</si>
  <si>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</si>
  <si>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</si>
  <si>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</si>
  <si>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</si>
  <si>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</si>
  <si>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</si>
  <si>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</si>
  <si>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</si>
  <si>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</si>
  <si>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</si>
  <si>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</si>
  <si>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</si>
  <si>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</si>
  <si>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</si>
  <si>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</si>
  <si>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</si>
  <si>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</si>
  <si>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</si>
  <si>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</si>
  <si>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</si>
  <si>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</si>
  <si>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</si>
  <si>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</si>
  <si>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</si>
  <si>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</si>
  <si>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</si>
  <si>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</si>
  <si>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</si>
  <si>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</si>
  <si>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</si>
  <si>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</si>
  <si>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</si>
  <si>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</si>
  <si>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</si>
  <si>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</si>
  <si>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</si>
  <si>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</si>
  <si>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</si>
  <si>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</si>
  <si>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</si>
  <si>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</si>
  <si>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</si>
  <si>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</si>
  <si>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</si>
  <si>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</si>
  <si>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</si>
  <si>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</si>
  <si>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</si>
  <si>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</si>
  <si>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</si>
  <si>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</si>
  <si>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</si>
  <si>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</si>
  <si>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</si>
  <si>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</si>
  <si>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</si>
  <si>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</si>
  <si>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</si>
  <si>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</si>
  <si>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</si>
  <si>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</si>
  <si>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</si>
  <si>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</si>
  <si>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</si>
  <si>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</si>
  <si>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</si>
  <si>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</si>
  <si>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</si>
  <si>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</si>
  <si>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</si>
  <si>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</si>
  <si>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</si>
  <si>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</si>
  <si>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</si>
  <si>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</si>
  <si>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</si>
  <si>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</si>
  <si>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</si>
  <si>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</si>
  <si>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</si>
  <si>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</si>
  <si>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</si>
  <si>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</si>
  <si>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</si>
  <si>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</si>
  <si>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</si>
  <si>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</si>
  <si>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</si>
  <si>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</si>
  <si>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</si>
  <si>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</si>
  <si>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</si>
  <si>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</si>
  <si>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</si>
  <si>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</si>
  <si>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</si>
  <si>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</si>
  <si>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</si>
  <si>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</si>
  <si>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</si>
  <si>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</si>
  <si>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</si>
  <si>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</si>
  <si>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</si>
  <si>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</si>
  <si>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</si>
  <si>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</si>
  <si>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</si>
  <si>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</si>
  <si>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</si>
  <si>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</si>
  <si>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</si>
  <si>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</si>
  <si>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</si>
  <si>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</si>
  <si>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</si>
  <si>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</si>
  <si>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</si>
  <si>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</si>
  <si>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</si>
  <si>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</si>
  <si>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</si>
  <si>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</si>
  <si>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</si>
  <si>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</si>
  <si>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</si>
  <si>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</si>
  <si>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</si>
  <si>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</si>
  <si>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</si>
  <si>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</si>
  <si>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</si>
  <si>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</si>
  <si>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</si>
  <si>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</si>
  <si>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</si>
  <si>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</si>
  <si>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</si>
  <si>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</si>
  <si>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</si>
  <si>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</si>
  <si>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</si>
  <si>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</si>
  <si>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</si>
  <si>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</si>
  <si>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</si>
  <si>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</si>
  <si>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</si>
  <si>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</si>
  <si>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</si>
  <si>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</si>
  <si>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</si>
  <si>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</si>
  <si>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</si>
  <si>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</si>
  <si>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</si>
  <si>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</si>
  <si>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</si>
  <si>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</si>
  <si>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</si>
  <si>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</si>
  <si>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</si>
  <si>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</si>
  <si>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</si>
  <si>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</si>
  <si>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</si>
  <si>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</si>
  <si>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</si>
  <si>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</si>
  <si>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</si>
  <si>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</si>
  <si>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</si>
  <si>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</si>
  <si>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</si>
  <si>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</si>
  <si>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</si>
  <si>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</si>
  <si>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</si>
  <si>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</si>
  <si>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</si>
  <si>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</si>
  <si>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</si>
  <si>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</si>
  <si>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</si>
  <si>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</si>
  <si>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</si>
  <si>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</si>
  <si>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</si>
  <si>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</si>
  <si>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</si>
  <si>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</si>
  <si>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</si>
  <si>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</si>
  <si>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</si>
  <si>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</si>
  <si>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</si>
  <si>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</si>
  <si>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</si>
  <si>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</si>
  <si>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</si>
  <si>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</si>
  <si>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</si>
  <si>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</si>
  <si>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</si>
  <si>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</si>
  <si>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</si>
  <si>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</si>
  <si>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</si>
  <si>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</si>
  <si>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</si>
  <si>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</si>
  <si>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</si>
  <si>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</si>
  <si>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</si>
  <si>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</si>
  <si>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</si>
  <si>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</si>
  <si>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</si>
  <si>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</si>
  <si>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</si>
  <si>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</si>
  <si>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</si>
  <si>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</si>
  <si>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</si>
  <si>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</si>
  <si>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</si>
  <si>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</si>
  <si>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</si>
  <si>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</si>
  <si>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</si>
  <si>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</si>
  <si>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</si>
  <si>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</si>
  <si>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</si>
  <si>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</si>
  <si>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</si>
  <si>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</si>
  <si>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</si>
  <si>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</si>
  <si>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</si>
  <si>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</si>
  <si>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</si>
  <si>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</si>
  <si>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</si>
  <si>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</si>
  <si>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</si>
  <si>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</si>
  <si>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</si>
  <si>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</si>
  <si>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</si>
  <si>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</si>
  <si>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</si>
  <si>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</si>
  <si>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</si>
  <si>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</si>
  <si>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</si>
  <si>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</si>
  <si>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</si>
  <si>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</si>
  <si>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</si>
  <si>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</si>
  <si>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</si>
  <si>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</si>
  <si>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</si>
  <si>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</si>
  <si>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</si>
  <si>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</si>
  <si>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</si>
  <si>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</si>
  <si>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</si>
  <si>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</si>
  <si>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</si>
  <si>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</si>
  <si>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</si>
  <si>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</si>
  <si>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</si>
  <si>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</si>
  <si>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</si>
  <si>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</si>
  <si>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</si>
  <si>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</si>
  <si>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</si>
  <si>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</si>
  <si>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</si>
  <si>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</si>
  <si>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</si>
  <si>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</si>
  <si>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</si>
  <si>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</si>
  <si>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</si>
  <si>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</si>
  <si>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</si>
  <si>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</si>
  <si>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</si>
  <si>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</si>
  <si>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</si>
  <si>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</si>
  <si>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</si>
  <si>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</si>
  <si>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</si>
  <si>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</si>
  <si>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</si>
  <si>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</si>
  <si>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</si>
  <si>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</si>
  <si>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</si>
  <si>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</si>
  <si>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</si>
  <si>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</si>
  <si>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</si>
  <si>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</si>
  <si>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</si>
  <si>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</si>
  <si>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</si>
  <si>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</si>
  <si>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</si>
  <si>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</si>
  <si>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</si>
  <si>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</si>
  <si>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</si>
  <si>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</si>
  <si>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</si>
  <si>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</si>
  <si>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</si>
  <si>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</si>
  <si>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</si>
  <si>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</si>
  <si>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</si>
  <si>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</si>
  <si>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</si>
  <si>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</si>
  <si>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</si>
  <si>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</si>
  <si>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</si>
  <si>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</si>
  <si>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</si>
  <si>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</si>
  <si>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</si>
  <si>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</si>
  <si>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</si>
  <si>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</si>
  <si>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</si>
  <si>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</si>
  <si>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</si>
  <si>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</si>
  <si>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</si>
  <si>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</si>
  <si>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</si>
  <si>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</si>
  <si>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</si>
  <si>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</si>
  <si>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</si>
  <si>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</si>
  <si>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</si>
  <si>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</si>
  <si>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</si>
  <si>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</si>
  <si>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</si>
  <si>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</si>
  <si>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</si>
  <si>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</si>
  <si>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</si>
  <si>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</si>
  <si>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</si>
  <si>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</si>
  <si>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</si>
  <si>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</si>
  <si>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</si>
  <si>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</si>
  <si>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</si>
  <si>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</si>
  <si>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</si>
  <si>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</si>
  <si>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</si>
  <si>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</si>
  <si>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</si>
  <si>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</si>
  <si>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</si>
  <si>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</si>
  <si>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</si>
  <si>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</si>
  <si>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</si>
  <si>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</si>
  <si>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</si>
  <si>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</si>
  <si>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</si>
  <si>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</si>
  <si>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</si>
  <si>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</si>
  <si>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</si>
  <si>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</si>
  <si>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</si>
  <si>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</si>
  <si>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</si>
  <si>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</si>
  <si>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</si>
  <si>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</si>
  <si>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</si>
  <si>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</si>
  <si>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</si>
  <si>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</si>
  <si>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</si>
  <si>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</si>
  <si>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</si>
  <si>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</si>
  <si>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</si>
  <si>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</si>
  <si>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</si>
  <si>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</si>
  <si>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</si>
  <si>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</si>
  <si>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</si>
  <si>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</si>
  <si>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</si>
  <si>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</si>
  <si>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</si>
  <si>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</si>
  <si>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</si>
  <si>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</si>
  <si>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</si>
  <si>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</si>
  <si>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</si>
  <si>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</si>
  <si>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</si>
  <si>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</si>
  <si>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</si>
  <si>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</si>
  <si>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</si>
  <si>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</si>
  <si>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</si>
  <si>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</si>
  <si>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</si>
  <si>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</si>
  <si>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</si>
  <si>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</si>
  <si>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</si>
  <si>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</si>
  <si>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</si>
  <si>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</si>
  <si>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</si>
  <si>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</si>
  <si>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</si>
  <si>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</si>
  <si>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</si>
  <si>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</si>
  <si>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</si>
  <si>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</si>
  <si>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</si>
  <si>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</si>
  <si>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</si>
  <si>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</si>
  <si>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</si>
  <si>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</si>
  <si>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</si>
  <si>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</si>
  <si>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</si>
  <si>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</si>
  <si>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</si>
  <si>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</si>
  <si>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</si>
  <si>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</si>
  <si>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</si>
  <si>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</si>
  <si>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</si>
  <si>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</si>
  <si>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</si>
  <si>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</si>
  <si>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</si>
  <si>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</si>
  <si>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</si>
  <si>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</si>
  <si>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</si>
  <si>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</si>
  <si>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</si>
  <si>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</si>
  <si>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</si>
  <si>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</si>
  <si>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</si>
  <si>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</si>
  <si>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</si>
  <si>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</si>
  <si>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</si>
  <si>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</si>
  <si>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</si>
  <si>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</si>
  <si>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</si>
  <si>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</si>
  <si>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</si>
  <si>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</si>
  <si>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</si>
  <si>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</si>
  <si>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</si>
  <si>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</si>
  <si>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</si>
  <si>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</si>
  <si>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</si>
  <si>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</si>
  <si>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</si>
  <si>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</si>
  <si>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</si>
  <si>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</si>
  <si>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</si>
  <si>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</si>
  <si>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</si>
  <si>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</si>
  <si>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</si>
  <si>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</si>
  <si>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</si>
  <si>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</si>
  <si>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</si>
  <si>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</si>
  <si>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</si>
  <si>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</si>
  <si>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</si>
  <si>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</si>
  <si>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</si>
  <si>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</si>
  <si>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</si>
  <si>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</si>
  <si>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</si>
  <si>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</si>
  <si>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</si>
  <si>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</si>
  <si>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</si>
  <si>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</si>
  <si>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</si>
  <si>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</si>
  <si>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</si>
  <si>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</si>
  <si>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</si>
  <si>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</si>
  <si>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</si>
  <si>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</si>
  <si>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</si>
  <si>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</si>
  <si>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</si>
  <si>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</si>
  <si>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</si>
  <si>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</si>
  <si>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</si>
  <si>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</si>
  <si>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</si>
  <si>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</si>
  <si>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</si>
  <si>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</si>
  <si>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</si>
  <si>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</si>
  <si>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</si>
  <si>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</si>
  <si>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</si>
  <si>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</si>
  <si>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</si>
  <si>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</si>
  <si>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</si>
  <si>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</si>
  <si>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</si>
  <si>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</si>
  <si>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</si>
  <si>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</si>
  <si>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</si>
  <si>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</si>
  <si>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</si>
  <si>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</si>
  <si>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</si>
  <si>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</si>
  <si>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</si>
  <si>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</si>
  <si>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</si>
  <si>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</si>
  <si>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</si>
  <si>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</si>
  <si>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</si>
  <si>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</si>
  <si>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</si>
  <si>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</si>
  <si>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</si>
  <si>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</si>
  <si>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</si>
  <si>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</si>
  <si>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</si>
  <si>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</si>
  <si>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</si>
  <si>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</si>
  <si>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</si>
  <si>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</si>
  <si>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</si>
  <si>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</si>
  <si>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</si>
  <si>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</si>
  <si>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</si>
  <si>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</si>
  <si>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</si>
  <si>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</si>
  <si>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</si>
  <si>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</si>
  <si>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</si>
  <si>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</si>
  <si>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</si>
  <si>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</si>
  <si>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</si>
  <si>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</si>
  <si>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</si>
  <si>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</si>
  <si>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</si>
  <si>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</si>
  <si>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</si>
  <si>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</si>
  <si>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</si>
  <si>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</si>
  <si>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</si>
  <si>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</si>
  <si>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</si>
  <si>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</si>
  <si>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</si>
  <si>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</si>
  <si>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</si>
  <si>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</si>
  <si>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</si>
  <si>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</si>
  <si>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</si>
  <si>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</si>
  <si>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</si>
  <si>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</si>
  <si>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</si>
  <si>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</si>
  <si>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</si>
  <si>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</si>
  <si>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</si>
  <si>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</si>
  <si>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</si>
  <si>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</si>
  <si>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</si>
  <si>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</si>
  <si>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</si>
  <si>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</si>
  <si>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</si>
  <si>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</si>
  <si>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</si>
  <si>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</si>
  <si>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</si>
  <si>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</si>
  <si>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</si>
  <si>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</si>
  <si>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</si>
  <si>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</si>
  <si>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</si>
  <si>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</si>
  <si>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</si>
  <si>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</si>
  <si>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</si>
  <si>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</si>
  <si>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</si>
  <si>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</si>
  <si>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</si>
  <si>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</si>
  <si>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</si>
  <si>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</si>
  <si>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</si>
  <si>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</si>
  <si>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</si>
  <si>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</si>
  <si>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</si>
  <si>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</si>
  <si>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</si>
  <si>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</si>
  <si>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</si>
  <si>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</si>
  <si>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</si>
  <si>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</si>
  <si>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</si>
  <si>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</si>
  <si>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</si>
  <si>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</si>
  <si>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</si>
  <si>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</si>
  <si>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</si>
  <si>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</si>
  <si>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</si>
  <si>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</si>
  <si>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</si>
  <si>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</si>
  <si>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</si>
  <si>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</si>
  <si>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</si>
  <si>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</si>
  <si>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</si>
  <si>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</si>
  <si>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</si>
  <si>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</si>
  <si>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</si>
  <si>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</si>
  <si>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</si>
  <si>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</si>
  <si>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</si>
  <si>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</si>
  <si>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</si>
  <si>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</si>
  <si>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</si>
  <si>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</si>
  <si>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</si>
  <si>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</si>
  <si>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</si>
  <si>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</si>
  <si>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</si>
  <si>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</si>
  <si>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</si>
  <si>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</si>
  <si>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</si>
  <si>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</si>
  <si>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</si>
  <si>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</si>
  <si>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</si>
  <si>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</si>
  <si>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</si>
  <si>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</si>
  <si>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</si>
  <si>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</si>
  <si>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</si>
  <si>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</si>
  <si>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</si>
  <si>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</si>
  <si>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</si>
  <si>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</si>
  <si>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</si>
  <si>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</si>
  <si>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</si>
  <si>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</si>
  <si>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</si>
  <si>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</si>
  <si>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</si>
  <si>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</si>
  <si>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</si>
  <si>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</si>
  <si>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</si>
  <si>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</si>
  <si>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</si>
  <si>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</si>
  <si>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</si>
  <si>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</si>
  <si>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</si>
  <si>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</si>
  <si>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</si>
  <si>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</si>
  <si>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</si>
  <si>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</si>
  <si>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</si>
  <si>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</si>
  <si>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</si>
  <si>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</si>
  <si>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</si>
  <si>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</si>
  <si>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</si>
  <si>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</si>
  <si>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</si>
  <si>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</si>
  <si>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</si>
  <si>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</si>
  <si>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</si>
  <si>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</si>
  <si>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</si>
  <si>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</si>
  <si>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</si>
  <si>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</si>
  <si>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</si>
  <si>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</si>
  <si>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</si>
  <si>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</si>
  <si>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</si>
  <si>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</si>
  <si>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</si>
  <si>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</si>
  <si>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</si>
  <si>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</si>
  <si>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</si>
  <si>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</si>
  <si>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</si>
  <si>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</si>
  <si>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</si>
  <si>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</si>
  <si>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</si>
  <si>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</si>
  <si>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</si>
  <si>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</si>
  <si>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</si>
  <si>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</si>
  <si>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</si>
  <si>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</si>
  <si>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</si>
  <si>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</si>
  <si>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</si>
  <si>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</si>
  <si>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</si>
  <si>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</si>
  <si>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</si>
  <si>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</si>
  <si>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</si>
  <si>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</si>
  <si>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</si>
  <si>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</si>
  <si>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</si>
  <si>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</si>
  <si>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</si>
  <si>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</si>
  <si>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</si>
  <si>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</si>
  <si>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</si>
  <si>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</si>
  <si>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</si>
  <si>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</si>
  <si>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</si>
  <si>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</si>
  <si>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</si>
  <si>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</si>
  <si>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</si>
  <si>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</si>
  <si>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</si>
  <si>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</si>
  <si>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</si>
  <si>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</si>
  <si>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</si>
  <si>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</si>
  <si>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</si>
  <si>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</si>
  <si>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</si>
  <si>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</si>
  <si>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</si>
  <si>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</si>
  <si>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</si>
  <si>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</si>
  <si>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</si>
  <si>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</si>
  <si>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</si>
  <si>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</si>
  <si>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</si>
  <si>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</si>
  <si>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</si>
  <si>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</si>
  <si>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</si>
  <si>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</si>
  <si>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</si>
  <si>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</si>
  <si>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</si>
  <si>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</si>
  <si>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</si>
  <si>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</si>
  <si>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</si>
  <si>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</si>
  <si>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</si>
  <si>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</si>
  <si>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</si>
  <si>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</si>
  <si>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</si>
  <si>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</si>
  <si>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</si>
  <si>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</si>
  <si>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</si>
  <si>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</si>
  <si>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</si>
  <si>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</si>
  <si>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</si>
  <si>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</si>
  <si>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</si>
  <si>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</si>
  <si>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</si>
  <si>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</si>
  <si>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</si>
  <si>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</si>
  <si>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</si>
  <si>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</si>
  <si>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</si>
  <si>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</si>
  <si>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</si>
  <si>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</si>
  <si>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</si>
  <si>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</si>
  <si>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</si>
  <si>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</si>
  <si>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</si>
  <si>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</si>
  <si>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</si>
  <si>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</si>
  <si>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</si>
  <si>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</si>
  <si>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</si>
  <si>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</si>
  <si>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</si>
  <si>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</si>
  <si>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</si>
  <si>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</si>
  <si>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</si>
  <si>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</si>
  <si>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</si>
  <si>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</si>
  <si>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</si>
  <si>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</si>
  <si>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</si>
  <si>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</si>
  <si>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</si>
  <si>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</si>
  <si>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</si>
  <si>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</si>
  <si>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</si>
  <si>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</si>
  <si>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</si>
  <si>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</si>
  <si>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</si>
  <si>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</si>
  <si>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</si>
  <si>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</si>
  <si>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</si>
  <si>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</si>
  <si>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</si>
  <si>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</si>
  <si>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</si>
  <si>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</si>
  <si>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</si>
  <si>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</si>
  <si>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</si>
  <si>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</si>
  <si>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</si>
  <si>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</si>
  <si>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</si>
  <si>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</si>
  <si>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</si>
  <si>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</si>
  <si>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</si>
  <si>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</si>
  <si>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</si>
  <si>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</si>
  <si>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</si>
  <si>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</si>
  <si>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</si>
  <si>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</si>
  <si>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</si>
  <si>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</si>
  <si>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</si>
  <si>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</si>
  <si>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</si>
  <si>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</si>
  <si>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</si>
  <si>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</si>
  <si>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</si>
  <si>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</si>
  <si>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</si>
  <si>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</si>
  <si>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</si>
  <si>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</si>
  <si>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</si>
  <si>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</si>
  <si>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</si>
  <si>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</si>
  <si>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</si>
  <si>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</si>
  <si>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</si>
  <si>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</si>
  <si>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</si>
  <si>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</si>
  <si>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</si>
  <si>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</si>
  <si>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</si>
  <si>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</si>
  <si>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</si>
  <si>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</si>
  <si>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</si>
  <si>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</si>
  <si>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</si>
  <si>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</si>
  <si>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</si>
  <si>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</si>
  <si>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</si>
  <si>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</si>
  <si>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</si>
  <si>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</si>
  <si>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</si>
  <si>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</si>
  <si>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</si>
  <si>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</si>
  <si>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</si>
  <si>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</si>
  <si>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</si>
  <si>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</si>
  <si>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</si>
  <si>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</si>
  <si>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</si>
  <si>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</si>
  <si>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</si>
  <si>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</si>
  <si>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</si>
  <si>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</si>
  <si>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</si>
  <si>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</si>
  <si>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</si>
  <si>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</si>
  <si>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</si>
  <si>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</si>
  <si>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</si>
  <si>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</si>
  <si>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</si>
  <si>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</si>
  <si>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</si>
  <si>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</si>
  <si>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</si>
  <si>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</si>
  <si>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</si>
  <si>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</si>
  <si>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</si>
  <si>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</si>
  <si>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</si>
  <si>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</si>
  <si>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</si>
  <si>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</si>
  <si>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</si>
  <si>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</si>
  <si>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</si>
  <si>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</si>
  <si>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</si>
  <si>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</si>
  <si>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</si>
  <si>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</si>
  <si>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</si>
  <si>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</si>
  <si>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</si>
  <si>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</si>
  <si>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</si>
  <si>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</si>
  <si>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</si>
  <si>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</si>
  <si>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</si>
  <si>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</si>
  <si>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</si>
  <si>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</si>
  <si>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</si>
  <si>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</si>
  <si>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</si>
  <si>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</si>
  <si>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</si>
  <si>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</si>
  <si>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</si>
  <si>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</si>
  <si>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</si>
  <si>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</si>
  <si>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</si>
  <si>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</si>
  <si>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</si>
  <si>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</si>
  <si>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</si>
  <si>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</si>
  <si>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</si>
  <si>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</si>
  <si>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</si>
  <si>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</si>
  <si>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</si>
  <si>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</si>
  <si>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</si>
  <si>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</si>
  <si>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</si>
  <si>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</si>
  <si>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</si>
  <si>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</si>
  <si>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</si>
  <si>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</si>
  <si>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</si>
  <si>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</si>
  <si>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</si>
  <si>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</si>
  <si>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</si>
  <si>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</si>
  <si>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</si>
  <si>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</si>
  <si>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</si>
  <si>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</si>
  <si>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</si>
  <si>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</si>
  <si>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</si>
  <si>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</si>
  <si>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</si>
  <si>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</si>
  <si>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</si>
  <si>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</si>
  <si>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</si>
  <si>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</si>
  <si>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</si>
  <si>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</si>
  <si>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</si>
  <si>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</si>
  <si>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</si>
  <si>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</si>
  <si>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</si>
  <si>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</si>
  <si>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</si>
  <si>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</si>
  <si>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</si>
  <si>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</si>
  <si>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</si>
  <si>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</si>
  <si>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</si>
  <si>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</si>
  <si>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</si>
  <si>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</si>
  <si>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</si>
  <si>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</si>
  <si>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</si>
  <si>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</si>
  <si>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</si>
  <si>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</si>
  <si>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</si>
  <si>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</si>
  <si>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</si>
  <si>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</si>
  <si>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</si>
  <si>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</si>
  <si>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</si>
  <si>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</si>
  <si>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</si>
  <si>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</si>
  <si>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</si>
  <si>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</si>
  <si>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</si>
  <si>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</si>
  <si>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</si>
  <si>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</si>
  <si>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</si>
  <si>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</si>
  <si>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</si>
  <si>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</si>
  <si>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</si>
  <si>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</si>
  <si>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</si>
  <si>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</si>
  <si>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</si>
  <si>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</si>
  <si>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</si>
  <si>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</si>
  <si>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</si>
  <si>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</si>
  <si>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</si>
  <si>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</si>
  <si>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</si>
  <si>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</si>
  <si>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</si>
  <si>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</si>
  <si>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</si>
  <si>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</si>
  <si>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</si>
  <si>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</si>
  <si>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</si>
  <si>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</si>
  <si>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</si>
  <si>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</si>
  <si>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</si>
  <si>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</si>
  <si>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</si>
  <si>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</si>
  <si>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</si>
  <si>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</si>
  <si>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</si>
  <si>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</si>
  <si>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</si>
  <si>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</si>
  <si>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</si>
  <si>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</si>
  <si>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</si>
  <si>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</si>
  <si>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</si>
  <si>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</si>
  <si>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</si>
  <si>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</si>
  <si>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</si>
  <si>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</si>
  <si>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</si>
  <si>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</si>
  <si>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</si>
  <si>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</si>
  <si>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</si>
  <si>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</si>
  <si>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</si>
  <si>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</si>
  <si>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</si>
  <si>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</si>
  <si>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</si>
  <si>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</si>
  <si>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</si>
  <si>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</si>
  <si>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</si>
  <si>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</si>
  <si>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</si>
  <si>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</si>
  <si>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</si>
  <si>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</si>
  <si>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</si>
  <si>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</si>
  <si>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</si>
  <si>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</si>
  <si>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</si>
  <si>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</si>
  <si>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</si>
  <si>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</si>
  <si>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</si>
  <si>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</si>
  <si>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</si>
  <si>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</si>
  <si>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</si>
  <si>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</si>
  <si>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</si>
  <si>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</si>
  <si>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</si>
  <si>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</si>
  <si>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</si>
  <si>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</si>
  <si>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</si>
  <si>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</si>
  <si>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</si>
  <si>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</si>
  <si>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</si>
  <si>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</si>
  <si>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</si>
  <si>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</si>
  <si>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</si>
  <si>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</si>
  <si>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</si>
  <si>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</si>
  <si>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</si>
  <si>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</si>
  <si>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</si>
  <si>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</si>
  <si>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</si>
  <si>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</si>
  <si>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</si>
  <si>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</si>
  <si>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</si>
  <si>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</si>
  <si>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</si>
  <si>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</si>
  <si>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</si>
  <si>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</si>
  <si>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</si>
  <si>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</si>
  <si>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</si>
  <si>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</si>
  <si>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</si>
  <si>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</si>
  <si>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</si>
  <si>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</si>
  <si>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</si>
  <si>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</si>
  <si>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</si>
  <si>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</si>
  <si>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</si>
  <si>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</si>
  <si>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</si>
  <si>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</si>
  <si>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</si>
  <si>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</si>
  <si>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</si>
  <si>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</si>
  <si>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</si>
  <si>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</si>
  <si>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</si>
  <si>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</si>
  <si>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</si>
  <si>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</si>
  <si>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</si>
  <si>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</si>
  <si>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</si>
  <si>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</si>
  <si>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</si>
  <si>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</si>
  <si>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</si>
  <si>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</si>
  <si>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</si>
  <si>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</si>
  <si>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</si>
  <si>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</si>
  <si>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</si>
  <si>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</si>
  <si>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</si>
  <si>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</si>
  <si>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</si>
  <si>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</si>
  <si>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</si>
  <si>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</si>
  <si>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</si>
  <si>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</si>
  <si>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</si>
  <si>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</si>
  <si>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</si>
  <si>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</si>
  <si>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</si>
  <si>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</si>
  <si>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</si>
  <si>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</si>
  <si>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</si>
  <si>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</si>
  <si>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</si>
  <si>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</si>
  <si>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</si>
  <si>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</si>
  <si>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</si>
  <si>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</si>
  <si>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</si>
  <si>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</si>
  <si>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</si>
  <si>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</si>
  <si>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</si>
  <si>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</si>
  <si>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</si>
  <si>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</si>
  <si>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</si>
  <si>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</si>
  <si>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</si>
  <si>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</si>
  <si>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</si>
  <si>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</si>
  <si>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</si>
  <si>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</si>
  <si>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</si>
  <si>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</si>
  <si>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</si>
  <si>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</si>
  <si>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</si>
  <si>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</si>
  <si>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</si>
  <si>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</si>
  <si>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</si>
  <si>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</si>
  <si>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</si>
  <si>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</si>
  <si>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</si>
  <si>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</si>
  <si>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</si>
  <si>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</si>
  <si>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</si>
  <si>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</si>
  <si>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</si>
  <si>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</si>
  <si>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</si>
  <si>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</si>
  <si>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</si>
  <si>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</si>
  <si>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</si>
  <si>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</si>
  <si>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</si>
  <si>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</si>
  <si>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</si>
  <si>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</si>
  <si>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</si>
  <si>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</si>
  <si>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</si>
  <si>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</si>
  <si>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</si>
  <si>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</si>
  <si>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</si>
  <si>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</si>
  <si>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</si>
  <si>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</si>
  <si>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</si>
  <si>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</si>
  <si>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</si>
  <si>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</si>
  <si>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</si>
  <si>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</si>
  <si>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</si>
  <si>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</si>
  <si>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</si>
  <si>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</si>
  <si>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</si>
  <si>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</si>
  <si>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</si>
  <si>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</si>
  <si>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</si>
  <si>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</si>
  <si>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</si>
  <si>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</si>
  <si>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</si>
  <si>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</si>
  <si>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</si>
  <si>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</si>
  <si>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</si>
  <si>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</si>
  <si>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</si>
  <si>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</si>
  <si>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</si>
  <si>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</si>
  <si>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</si>
  <si>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</si>
  <si>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</si>
  <si>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</si>
  <si>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</si>
  <si>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</si>
  <si>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</si>
  <si>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</si>
  <si>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</si>
  <si>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</si>
  <si>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</si>
  <si>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</si>
  <si>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</si>
  <si>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</si>
  <si>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</si>
  <si>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</si>
  <si>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</si>
  <si>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</si>
  <si>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</si>
  <si>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</si>
  <si>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</si>
  <si>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</si>
  <si>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</si>
  <si>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</si>
  <si>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</si>
  <si>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</si>
  <si>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</si>
  <si>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</si>
  <si>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</si>
  <si>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</si>
  <si>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</si>
  <si>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</si>
  <si>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</si>
  <si>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</si>
  <si>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</si>
  <si>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</si>
  <si>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</si>
  <si>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</si>
  <si>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</si>
  <si>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</si>
  <si>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</si>
  <si>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</si>
  <si>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</si>
  <si>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</si>
  <si>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</si>
  <si>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</si>
  <si>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</si>
  <si>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</si>
  <si>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</si>
  <si>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</si>
  <si>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</si>
  <si>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</si>
  <si>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</si>
  <si>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</si>
  <si>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</si>
  <si>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</si>
  <si>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</si>
  <si>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</si>
  <si>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</si>
  <si>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</si>
  <si>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</si>
  <si>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</si>
  <si>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</si>
  <si>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</si>
  <si>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</si>
  <si>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</si>
  <si>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</si>
  <si>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</si>
  <si>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</si>
  <si>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</si>
  <si>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</si>
  <si>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</si>
  <si>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</si>
  <si>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</si>
  <si>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</si>
  <si>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</si>
  <si>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</si>
  <si>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</si>
  <si>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</si>
  <si>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</si>
  <si>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</si>
  <si>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</si>
  <si>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</si>
  <si>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</si>
  <si>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</si>
  <si>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</si>
  <si>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</si>
  <si>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</si>
  <si>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</si>
  <si>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</si>
  <si>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</si>
  <si>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</si>
  <si>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</si>
  <si>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</si>
  <si>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</si>
  <si>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</si>
  <si>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</si>
  <si>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</si>
  <si>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</si>
  <si>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</si>
  <si>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</si>
  <si>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</si>
  <si>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</si>
  <si>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</si>
  <si>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</si>
  <si>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</si>
  <si>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</si>
  <si>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</si>
  <si>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</si>
  <si>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</si>
  <si>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</si>
  <si>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</si>
  <si>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</si>
  <si>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</si>
  <si>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</si>
  <si>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</si>
  <si>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</si>
  <si>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</si>
  <si>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</si>
  <si>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</si>
  <si>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</si>
  <si>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</si>
  <si>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</si>
  <si>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</si>
  <si>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</si>
  <si>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</si>
  <si>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</si>
  <si>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</si>
  <si>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</si>
  <si>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</si>
  <si>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</si>
  <si>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</si>
  <si>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</si>
  <si>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</si>
  <si>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</si>
  <si>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</si>
  <si>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</si>
  <si>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</si>
  <si>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</si>
  <si>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</si>
  <si>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</si>
  <si>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</si>
  <si>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</si>
  <si>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</si>
  <si>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</si>
  <si>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</si>
  <si>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</si>
  <si>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</si>
  <si>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</si>
  <si>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</si>
  <si>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</si>
  <si>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</si>
  <si>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</si>
  <si>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</si>
  <si>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</si>
  <si>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</si>
  <si>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</si>
  <si>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</si>
  <si>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</si>
  <si>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</si>
  <si>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</si>
  <si>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</si>
  <si>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</si>
  <si>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</si>
  <si>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</si>
  <si>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</si>
  <si>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</si>
  <si>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</si>
  <si>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</si>
  <si>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</si>
  <si>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</si>
  <si>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</si>
  <si>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</si>
  <si>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</si>
  <si>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</si>
  <si>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</si>
  <si>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</si>
  <si>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</si>
  <si>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</si>
  <si>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</si>
  <si>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</si>
  <si>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</si>
  <si>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</si>
  <si>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</si>
  <si>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</si>
  <si>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</si>
  <si>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</si>
  <si>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</si>
  <si>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</si>
  <si>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</si>
  <si>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</si>
  <si>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</si>
  <si>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</si>
  <si>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</si>
  <si>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</si>
  <si>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</si>
  <si>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</si>
  <si>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</si>
  <si>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</si>
  <si>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</si>
  <si>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</si>
  <si>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</si>
  <si>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</si>
  <si>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</si>
  <si>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</si>
  <si>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</si>
  <si>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</si>
  <si>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</si>
  <si>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</si>
  <si>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</si>
  <si>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</si>
  <si>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</si>
  <si>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</si>
  <si>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</si>
  <si>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</si>
  <si>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</si>
  <si>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</si>
  <si>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</si>
  <si>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</si>
  <si>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</si>
  <si>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</si>
  <si>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</si>
  <si>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</si>
  <si>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</si>
  <si>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</si>
  <si>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</si>
  <si>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</si>
  <si>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</si>
  <si>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</si>
  <si>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</si>
  <si>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</si>
  <si>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</si>
  <si>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</si>
  <si>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</si>
  <si>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</si>
  <si>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</si>
  <si>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</si>
  <si>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</si>
  <si>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</si>
  <si>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</si>
  <si>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</si>
  <si>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</si>
  <si>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</si>
  <si>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</si>
  <si>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</si>
  <si>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</si>
  <si>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</si>
  <si>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</si>
  <si>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</si>
  <si>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</si>
  <si>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</si>
  <si>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</si>
  <si>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</si>
  <si>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</si>
  <si>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</si>
  <si>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</si>
  <si>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</si>
  <si>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</si>
  <si>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</si>
  <si>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</si>
  <si>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</si>
  <si>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</si>
  <si>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</si>
  <si>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</si>
  <si>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</si>
  <si>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</si>
  <si>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</si>
  <si>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</si>
  <si>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</si>
  <si>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</si>
  <si>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</si>
  <si>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</si>
  <si>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</si>
  <si>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</si>
  <si>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</si>
  <si>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</si>
  <si>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</si>
  <si>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</si>
  <si>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</si>
  <si>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</si>
  <si>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</si>
  <si>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</si>
  <si>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</si>
  <si>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</si>
  <si>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</si>
  <si>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</si>
  <si>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</si>
  <si>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</si>
  <si>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</si>
  <si>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</si>
  <si>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</si>
  <si>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</si>
  <si>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</si>
  <si>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</si>
  <si>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</si>
  <si>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</si>
  <si>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</si>
  <si>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</si>
  <si>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</si>
  <si>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</si>
  <si>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</si>
  <si>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</si>
  <si>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</si>
  <si>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</si>
  <si>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</si>
  <si>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</si>
  <si>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</si>
  <si>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</si>
  <si>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</si>
  <si>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</si>
  <si>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</si>
  <si>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</si>
  <si>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</si>
  <si>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</si>
  <si>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</si>
  <si>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</si>
  <si>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</si>
  <si>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</si>
  <si>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</si>
  <si>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</si>
  <si>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</si>
  <si>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</si>
  <si>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</si>
  <si>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</si>
  <si>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</si>
  <si>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</si>
  <si>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</si>
  <si>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</si>
  <si>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</si>
  <si>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</si>
  <si>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</si>
  <si>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</si>
  <si>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</si>
  <si>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</si>
  <si>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</si>
  <si>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</si>
  <si>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</si>
  <si>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</si>
  <si>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</si>
  <si>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</si>
  <si>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</si>
  <si>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</si>
  <si>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</si>
  <si>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</si>
  <si>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</si>
  <si>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</si>
  <si>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</si>
  <si>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</si>
  <si>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</si>
  <si>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</si>
  <si>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</si>
  <si>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</si>
  <si>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</si>
  <si>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</si>
  <si>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</si>
  <si>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</si>
  <si>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</si>
  <si>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</si>
  <si>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</si>
  <si>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</si>
  <si>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</si>
  <si>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</si>
  <si>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</si>
  <si>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</si>
  <si>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</si>
  <si>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</si>
  <si>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</si>
  <si>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</si>
  <si>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</si>
  <si>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</si>
  <si>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</si>
  <si>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</si>
  <si>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</si>
  <si>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</si>
  <si>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</si>
  <si>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</si>
  <si>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</si>
  <si>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</si>
  <si>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</si>
  <si>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</si>
  <si>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</si>
  <si>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</si>
  <si>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</si>
  <si>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</si>
  <si>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</si>
  <si>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</si>
  <si>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</si>
  <si>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</si>
  <si>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</si>
  <si>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</si>
  <si>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</si>
  <si>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</si>
  <si>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</si>
  <si>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</si>
  <si>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</si>
  <si>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</si>
  <si>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</si>
  <si>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</si>
  <si>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</si>
  <si>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</si>
  <si>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</si>
  <si>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</si>
  <si>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</si>
  <si>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</si>
  <si>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</si>
  <si>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</si>
  <si>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</si>
  <si>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</si>
  <si>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</si>
  <si>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</si>
  <si>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</si>
  <si>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</si>
  <si>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</si>
  <si>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</si>
  <si>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</si>
  <si>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</si>
  <si>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</si>
  <si>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</si>
  <si>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</si>
  <si>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</si>
  <si>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</si>
  <si>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</si>
  <si>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</si>
  <si>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</si>
  <si>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</si>
  <si>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</si>
  <si>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</si>
  <si>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</si>
  <si>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</si>
  <si>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</si>
  <si>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</si>
  <si>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</si>
  <si>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</si>
  <si>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</si>
  <si>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</si>
  <si>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</si>
  <si>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</si>
  <si>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</si>
  <si>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</si>
  <si>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</si>
  <si>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</si>
  <si>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</si>
  <si>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</si>
  <si>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</si>
  <si>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</si>
  <si>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</si>
  <si>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</si>
  <si>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</si>
  <si>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</si>
  <si>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</si>
  <si>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</si>
  <si>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</si>
  <si>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</si>
  <si>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</si>
  <si>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</si>
  <si>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</si>
  <si>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</si>
  <si>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</si>
  <si>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</si>
  <si>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</si>
  <si>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</si>
  <si>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</si>
  <si>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</si>
  <si>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</si>
  <si>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</si>
  <si>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</si>
  <si>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</si>
  <si>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</si>
  <si>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</si>
  <si>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</si>
  <si>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</si>
  <si>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</si>
  <si>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</si>
  <si>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</si>
  <si>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</si>
  <si>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</si>
  <si>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</si>
  <si>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</si>
  <si>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</si>
  <si>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</si>
  <si>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</si>
  <si>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</si>
  <si>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</si>
  <si>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</si>
  <si>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</si>
  <si>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</si>
  <si>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</si>
  <si>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</si>
  <si>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</si>
  <si>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</si>
  <si>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</si>
  <si>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</si>
  <si>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</si>
  <si>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</si>
  <si>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</si>
  <si>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</si>
  <si>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</si>
  <si>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</si>
  <si>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</si>
  <si>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</si>
  <si>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</si>
  <si>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</si>
  <si>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</si>
  <si>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</si>
  <si>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</si>
  <si>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</si>
  <si>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</si>
  <si>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</si>
  <si>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</si>
  <si>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</si>
  <si>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</si>
  <si>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</si>
  <si>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</si>
  <si>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</si>
  <si>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</si>
  <si>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</si>
  <si>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</si>
  <si>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</si>
  <si>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</si>
  <si>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</si>
  <si>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</si>
  <si>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</si>
  <si>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</si>
  <si>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</si>
  <si>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</si>
  <si>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</si>
  <si>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</si>
  <si>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</si>
  <si>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</si>
  <si>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</si>
  <si>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</si>
  <si>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</si>
  <si>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</si>
  <si>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</si>
  <si>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</si>
  <si>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</si>
  <si>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</si>
  <si>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</si>
  <si>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</si>
  <si>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</si>
  <si>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</si>
  <si>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</si>
  <si>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</si>
  <si>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</si>
  <si>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</si>
  <si>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</si>
  <si>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</si>
  <si>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</si>
  <si>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</si>
  <si>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</si>
  <si>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</si>
  <si>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</si>
  <si>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</si>
  <si>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</si>
  <si>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</si>
  <si>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</si>
  <si>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</si>
  <si>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</si>
  <si>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</si>
  <si>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</si>
  <si>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</si>
  <si>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</si>
  <si>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</si>
  <si>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</si>
  <si>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</si>
  <si>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</si>
  <si>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</si>
  <si>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</si>
  <si>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</si>
  <si>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</si>
  <si>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</si>
  <si>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</si>
  <si>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</si>
  <si>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</si>
  <si>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</si>
  <si>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</si>
  <si>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</si>
  <si>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</si>
  <si>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</si>
  <si>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</si>
  <si>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</si>
  <si>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</si>
  <si>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</si>
  <si>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</si>
  <si>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</si>
  <si>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</si>
  <si>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</si>
  <si>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</si>
  <si>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</si>
  <si>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</si>
  <si>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</si>
  <si>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</si>
  <si>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</si>
  <si>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</si>
  <si>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</si>
  <si>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</si>
  <si>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</si>
  <si>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</si>
  <si>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</si>
  <si>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</si>
  <si>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</si>
  <si>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</si>
  <si>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</si>
  <si>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</si>
  <si>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</si>
  <si>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</si>
  <si>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</si>
  <si>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</si>
  <si>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</si>
  <si>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</si>
  <si>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</si>
  <si>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</si>
  <si>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</si>
  <si>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</si>
  <si>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</si>
  <si>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</si>
  <si>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</si>
  <si>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</si>
  <si>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</si>
  <si>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</si>
  <si>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</si>
  <si>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</si>
  <si>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</si>
  <si>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</si>
  <si>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</si>
  <si>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</si>
  <si>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</si>
  <si>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</si>
  <si>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</si>
  <si>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</si>
  <si>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</si>
  <si>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</si>
  <si>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</si>
  <si>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</si>
  <si>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</si>
  <si>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</si>
  <si>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</si>
  <si>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</si>
  <si>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</si>
  <si>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</si>
  <si>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</si>
  <si>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</si>
  <si>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</si>
  <si>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</si>
  <si>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</si>
  <si>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</si>
  <si>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</si>
  <si>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</si>
  <si>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</si>
  <si>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</si>
  <si>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</si>
  <si>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</si>
  <si>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</si>
  <si>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</si>
  <si>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</si>
  <si>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</si>
  <si>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</si>
  <si>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</si>
  <si>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</si>
  <si>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</si>
  <si>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</si>
  <si>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</si>
  <si>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</si>
  <si>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</si>
  <si>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</si>
  <si>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</si>
  <si>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</si>
  <si>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</si>
  <si>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</si>
  <si>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</si>
  <si>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</si>
  <si>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</si>
  <si>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</si>
  <si>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</si>
  <si>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</si>
  <si>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</si>
  <si>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</si>
  <si>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</si>
  <si>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</si>
  <si>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</si>
  <si>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</si>
  <si>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</si>
  <si>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</si>
  <si>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</si>
  <si>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</si>
  <si>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</si>
  <si>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</si>
  <si>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</si>
  <si>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</si>
  <si>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</si>
  <si>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</si>
  <si>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</si>
  <si>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</si>
  <si>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</si>
  <si>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</si>
  <si>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</si>
  <si>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</si>
  <si>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</si>
  <si>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</si>
  <si>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</si>
  <si>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</si>
  <si>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</si>
  <si>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</si>
  <si>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</si>
  <si>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</si>
  <si>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</si>
  <si>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</si>
  <si>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</si>
  <si>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</si>
  <si>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</si>
  <si>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</si>
  <si>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</si>
  <si>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</si>
  <si>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</si>
  <si>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</si>
  <si>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</si>
  <si>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</si>
  <si>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</si>
  <si>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</si>
  <si>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</si>
  <si>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</si>
  <si>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</si>
  <si>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</si>
  <si>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</si>
  <si>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</si>
  <si>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</si>
  <si>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</si>
  <si>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</si>
  <si>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</si>
  <si>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</si>
  <si>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</si>
  <si>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</si>
  <si>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</si>
  <si>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</si>
  <si>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</si>
  <si>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</si>
  <si>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</si>
  <si>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</si>
  <si>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</si>
  <si>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</si>
  <si>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</si>
  <si>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</si>
  <si>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</si>
  <si>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</si>
  <si>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</si>
  <si>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</si>
  <si>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</si>
  <si>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</si>
  <si>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</si>
  <si>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</si>
  <si>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</si>
  <si>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</si>
  <si>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</si>
  <si>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</si>
  <si>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</si>
  <si>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</si>
  <si>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</si>
  <si>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</si>
  <si>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</si>
  <si>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</si>
  <si>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</si>
  <si>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</si>
  <si>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</si>
  <si>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</si>
  <si>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</si>
  <si>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</si>
  <si>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</si>
  <si>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</si>
  <si>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</si>
  <si>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</si>
  <si>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</si>
  <si>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</si>
  <si>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</si>
  <si>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</si>
  <si>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</si>
  <si>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</si>
  <si>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</si>
  <si>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</si>
  <si>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</si>
  <si>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</si>
  <si>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</si>
  <si>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</si>
  <si>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</si>
  <si>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</si>
  <si>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</si>
  <si>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</si>
  <si>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</si>
  <si>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</si>
  <si>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</si>
  <si>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</si>
  <si>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</si>
  <si>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</si>
  <si>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</si>
  <si>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</si>
  <si>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</si>
  <si>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</si>
  <si>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</si>
  <si>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</si>
  <si>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</si>
  <si>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</si>
  <si>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</si>
  <si>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</si>
  <si>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</si>
  <si>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</si>
  <si>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</si>
  <si>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</si>
  <si>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</si>
  <si>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</si>
  <si>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</si>
  <si>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</si>
  <si>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</si>
  <si>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</si>
  <si>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</si>
  <si>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</si>
  <si>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</si>
  <si>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</si>
  <si>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</si>
  <si>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</si>
  <si>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</si>
  <si>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</si>
  <si>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</si>
  <si>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</si>
  <si>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</si>
  <si>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</si>
  <si>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</si>
  <si>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</si>
  <si>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</si>
  <si>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</si>
  <si>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</si>
  <si>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</si>
  <si>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</si>
  <si>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</si>
  <si>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</si>
  <si>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</si>
  <si>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</si>
  <si>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</si>
  <si>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</si>
  <si>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</si>
  <si>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</si>
  <si>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</si>
  <si>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</si>
  <si>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</si>
  <si>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</si>
  <si>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</si>
  <si>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</si>
  <si>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</si>
  <si>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</si>
  <si>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</si>
  <si>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</si>
  <si>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</si>
  <si>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</si>
  <si>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</si>
  <si>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</si>
  <si>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</si>
  <si>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</si>
  <si>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</si>
  <si>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</si>
  <si>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</si>
  <si>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</si>
  <si>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</si>
  <si>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</si>
  <si>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</si>
  <si>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</si>
  <si>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</si>
  <si>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</si>
  <si>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</si>
  <si>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</si>
  <si>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</si>
  <si>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</si>
  <si>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</si>
  <si>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</si>
  <si>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</si>
  <si>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</si>
  <si>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</si>
  <si>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</si>
  <si>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</si>
  <si>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</si>
  <si>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</si>
  <si>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</si>
  <si>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</si>
  <si>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</si>
  <si>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</si>
  <si>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</si>
  <si>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</si>
  <si>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</si>
  <si>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</si>
  <si>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</si>
  <si>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</si>
  <si>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</si>
  <si>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</si>
  <si>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</si>
  <si>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</si>
  <si>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</si>
  <si>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</si>
  <si>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</si>
  <si>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</si>
  <si>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</si>
  <si>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</si>
  <si>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</si>
  <si>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</si>
  <si>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</si>
  <si>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</si>
  <si>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</si>
  <si>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</si>
  <si>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</si>
  <si>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</si>
  <si>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</si>
  <si>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</si>
  <si>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</si>
  <si>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</si>
  <si>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</si>
  <si>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</si>
  <si>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</si>
  <si>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</si>
  <si>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</si>
  <si>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</si>
  <si>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</si>
  <si>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</si>
  <si>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</si>
  <si>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</si>
  <si>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</si>
  <si>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</si>
  <si>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</si>
  <si>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</si>
  <si>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</si>
  <si>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</si>
  <si>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</si>
  <si>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</si>
  <si>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</si>
  <si>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</si>
  <si>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</si>
  <si>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</si>
  <si>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</si>
  <si>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</si>
  <si>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</si>
  <si>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</si>
  <si>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</si>
  <si>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</si>
  <si>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</si>
  <si>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</si>
  <si>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</si>
  <si>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</si>
  <si>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</si>
  <si>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</si>
  <si>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</si>
  <si>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</si>
  <si>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</si>
  <si>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</si>
  <si>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</si>
  <si>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</si>
  <si>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</si>
  <si>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</si>
  <si>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</si>
  <si>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</si>
  <si>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</si>
  <si>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</si>
  <si>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</si>
  <si>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</si>
  <si>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</si>
  <si>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</si>
  <si>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</si>
  <si>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</si>
  <si>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</si>
  <si>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</si>
  <si>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</si>
  <si>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</si>
  <si>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</si>
  <si>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</si>
  <si>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</si>
  <si>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</si>
  <si>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</si>
  <si>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</si>
  <si>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</si>
  <si>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</si>
  <si>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</si>
  <si>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</si>
  <si>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</si>
  <si>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</si>
  <si>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</si>
  <si>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</si>
  <si>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</si>
  <si>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</si>
  <si>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</si>
  <si>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</si>
  <si>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</si>
  <si>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</si>
  <si>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</si>
  <si>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</si>
  <si>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</si>
  <si>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</si>
  <si>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</si>
  <si>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</si>
  <si>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</si>
  <si>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</si>
  <si>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</si>
  <si>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</si>
  <si>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</si>
  <si>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</si>
  <si>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</si>
  <si>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</si>
  <si>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</si>
  <si>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</si>
  <si>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</si>
  <si>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</si>
  <si>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</si>
  <si>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</si>
  <si>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</si>
  <si>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</si>
  <si>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</si>
  <si>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</si>
  <si>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</si>
  <si>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</si>
  <si>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</si>
  <si>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</si>
  <si>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</si>
  <si>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</si>
  <si>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</si>
  <si>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</si>
  <si>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</si>
  <si>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</si>
  <si>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</si>
  <si>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</si>
  <si>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</si>
  <si>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</si>
  <si>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</si>
  <si>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</si>
  <si>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</si>
  <si>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</si>
  <si>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</si>
  <si>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</si>
  <si>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</si>
  <si>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</si>
  <si>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</si>
  <si>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</si>
  <si>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</si>
  <si>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</si>
  <si>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</si>
  <si>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</si>
  <si>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</si>
  <si>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</si>
  <si>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</si>
  <si>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</si>
  <si>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</si>
  <si>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</si>
  <si>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</si>
  <si>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</si>
  <si>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</si>
  <si>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</si>
  <si>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</si>
  <si>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</si>
  <si>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</si>
  <si>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</si>
  <si>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</si>
  <si>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</si>
  <si>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</si>
  <si>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</si>
  <si>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</si>
  <si>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</si>
  <si>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</si>
  <si>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</si>
  <si>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</si>
  <si>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</si>
  <si>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</si>
  <si>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</si>
  <si>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</si>
  <si>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</si>
  <si>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</si>
  <si>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</si>
  <si>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</si>
  <si>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</si>
  <si>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</si>
  <si>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</si>
  <si>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</si>
  <si>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</si>
  <si>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</si>
  <si>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</si>
  <si>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</si>
  <si>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</si>
  <si>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</si>
  <si>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</si>
  <si>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</si>
  <si>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</si>
  <si>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</si>
  <si>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</si>
  <si>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</si>
  <si>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</si>
  <si>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</si>
  <si>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</si>
  <si>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</si>
  <si>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</si>
  <si>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</si>
  <si>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</si>
  <si>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</si>
  <si>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</si>
  <si>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</si>
  <si>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</si>
  <si>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</si>
  <si>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</si>
  <si>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</si>
  <si>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</si>
  <si>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</si>
  <si>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</si>
  <si>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</si>
  <si>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</si>
  <si>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</si>
  <si>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</si>
  <si>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</si>
  <si>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</si>
  <si>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</si>
  <si>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</si>
  <si>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</si>
  <si>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</si>
  <si>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</si>
  <si>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</si>
  <si>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</si>
  <si>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</si>
  <si>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</si>
  <si>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</si>
  <si>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</si>
  <si>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</si>
  <si>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</si>
  <si>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</si>
  <si>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</si>
  <si>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</si>
  <si>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</si>
  <si>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</si>
  <si>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</si>
  <si>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</si>
  <si>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</si>
  <si>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</si>
  <si>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</si>
  <si>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</si>
  <si>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</si>
  <si>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</si>
  <si>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</si>
  <si>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</si>
  <si>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</si>
  <si>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</si>
  <si>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</si>
  <si>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</si>
  <si>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</si>
  <si>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</si>
  <si>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</si>
  <si>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</si>
  <si>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</si>
  <si>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</si>
  <si>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</si>
  <si>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</si>
  <si>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</si>
  <si>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</si>
  <si>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</si>
  <si>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</si>
  <si>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</si>
  <si>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</si>
  <si>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</si>
  <si>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</si>
  <si>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</si>
  <si>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</si>
  <si>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</si>
  <si>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</si>
  <si>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</si>
  <si>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</si>
  <si>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</si>
  <si>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</si>
  <si>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</si>
  <si>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</si>
  <si>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</si>
  <si>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</si>
  <si>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</si>
  <si>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</si>
  <si>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</si>
  <si>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</si>
  <si>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</si>
  <si>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</si>
  <si>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</si>
  <si>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</si>
  <si>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</si>
  <si>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</si>
  <si>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</si>
  <si>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</si>
  <si>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</si>
  <si>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</si>
  <si>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</si>
  <si>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</si>
  <si>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</si>
  <si>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</si>
  <si>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</si>
  <si>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</si>
  <si>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</si>
  <si>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</si>
  <si>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</si>
  <si>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</si>
  <si>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</si>
  <si>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</si>
  <si>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</si>
  <si>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</si>
  <si>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</si>
  <si>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</si>
  <si>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</si>
  <si>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</si>
  <si>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</si>
  <si>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</si>
  <si>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</si>
  <si>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</si>
  <si>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</si>
  <si>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</si>
  <si>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</si>
  <si>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</si>
  <si>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</si>
  <si>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</si>
  <si>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</si>
  <si>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</si>
  <si>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</si>
  <si>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</si>
  <si>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</si>
  <si>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</si>
  <si>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</si>
  <si>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</si>
  <si>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</si>
  <si>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</si>
  <si>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</si>
  <si>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</si>
  <si>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</si>
  <si>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</si>
  <si>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</si>
  <si>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</si>
  <si>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</si>
  <si>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</si>
  <si>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</si>
  <si>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</si>
  <si>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</si>
  <si>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</si>
  <si>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</si>
  <si>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</si>
  <si>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</si>
  <si>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</si>
  <si>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</si>
  <si>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</si>
  <si>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</si>
  <si>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</si>
  <si>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</si>
  <si>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</si>
  <si>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</si>
  <si>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</si>
  <si>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</si>
  <si>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</si>
  <si>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</si>
  <si>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</si>
  <si>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</si>
  <si>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</si>
  <si>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</si>
  <si>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</si>
  <si>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</si>
  <si>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</si>
  <si>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</si>
  <si>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</si>
  <si>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</si>
  <si>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</si>
  <si>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</si>
  <si>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</si>
  <si>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</si>
  <si>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</si>
  <si>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</si>
  <si>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</si>
  <si>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</si>
  <si>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</si>
  <si>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</si>
  <si>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</si>
  <si>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</si>
  <si>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</si>
  <si>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</si>
  <si>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</si>
  <si>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</si>
  <si>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</si>
  <si>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</si>
  <si>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</si>
  <si>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</si>
  <si>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</si>
  <si>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</si>
  <si>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</si>
  <si>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</si>
  <si>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</si>
  <si>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</si>
  <si>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</si>
  <si>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</si>
  <si>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</si>
  <si>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</si>
  <si>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</si>
  <si>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</si>
  <si>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</si>
  <si>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</si>
  <si>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</si>
  <si>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</si>
  <si>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</si>
  <si>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</si>
  <si>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</si>
  <si>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</si>
  <si>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</si>
  <si>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</si>
  <si>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</si>
  <si>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</si>
  <si>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</si>
  <si>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</si>
  <si>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</si>
  <si>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</si>
  <si>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</si>
  <si>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</si>
  <si>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</si>
  <si>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</si>
  <si>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</si>
  <si>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</si>
  <si>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</si>
  <si>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</si>
  <si>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</si>
  <si>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</si>
  <si>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</si>
  <si>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</si>
  <si>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</si>
  <si>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</si>
  <si>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</si>
  <si>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</si>
  <si>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</si>
  <si>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</si>
  <si>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</si>
  <si>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</si>
  <si>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</si>
  <si>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</si>
  <si>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</si>
  <si>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</si>
  <si>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</si>
  <si>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</si>
  <si>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</si>
  <si>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</si>
  <si>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</si>
  <si>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</si>
  <si>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</si>
  <si>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</si>
  <si>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</si>
  <si>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</si>
  <si>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</si>
  <si>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</si>
  <si>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</si>
  <si>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</si>
  <si>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</si>
  <si>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</si>
  <si>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</si>
  <si>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</si>
  <si>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</si>
  <si>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</si>
  <si>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</si>
  <si>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</si>
  <si>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</si>
  <si>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</si>
  <si>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</si>
  <si>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</si>
  <si>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</si>
  <si>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</si>
  <si>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</si>
  <si>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</si>
  <si>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</si>
  <si>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</si>
  <si>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</si>
  <si>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</si>
  <si>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</si>
  <si>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</si>
  <si>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</si>
  <si>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</si>
  <si>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</si>
  <si>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</si>
  <si>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</si>
  <si>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</si>
  <si>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</si>
  <si>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</si>
  <si>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</si>
  <si>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</si>
  <si>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</si>
  <si>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</si>
  <si>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</si>
  <si>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</si>
  <si>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</si>
  <si>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</si>
  <si>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</si>
  <si>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</si>
  <si>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</si>
  <si>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</si>
  <si>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</si>
  <si>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</si>
  <si>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</si>
  <si>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</si>
  <si>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</si>
  <si>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</si>
  <si>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</si>
  <si>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</si>
  <si>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</si>
  <si>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</si>
  <si>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</si>
  <si>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</si>
  <si>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</si>
  <si>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</si>
  <si>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</si>
  <si>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</si>
  <si>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</si>
  <si>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</si>
  <si>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</si>
  <si>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</si>
  <si>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</si>
  <si>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</si>
  <si>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</si>
  <si>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</si>
  <si>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</si>
  <si>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</si>
  <si>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</si>
  <si>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</si>
  <si>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</si>
  <si>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</si>
  <si>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</si>
  <si>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</si>
  <si>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</si>
  <si>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</si>
  <si>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</si>
  <si>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</si>
  <si>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</si>
  <si>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</si>
  <si>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</si>
  <si>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</si>
  <si>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</si>
  <si>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</si>
  <si>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</si>
  <si>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</si>
  <si>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</si>
  <si>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</si>
  <si>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</si>
  <si>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</si>
  <si>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</si>
  <si>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</si>
  <si>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</si>
  <si>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</si>
  <si>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</si>
  <si>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</si>
  <si>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</si>
  <si>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</si>
  <si>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</si>
  <si>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</si>
  <si>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</si>
  <si>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</si>
  <si>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</si>
  <si>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</si>
  <si>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</si>
  <si>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</si>
  <si>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</si>
  <si>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</si>
  <si>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</si>
  <si>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</si>
  <si>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</si>
  <si>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</si>
  <si>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</si>
  <si>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</si>
  <si>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</si>
  <si>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</si>
  <si>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</si>
  <si>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</si>
  <si>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</si>
  <si>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</si>
  <si>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</si>
  <si>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</si>
  <si>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</si>
  <si>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</si>
  <si>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</si>
  <si>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</si>
  <si>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</si>
  <si>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</si>
  <si>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</si>
  <si>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</si>
  <si>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</si>
  <si>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</si>
  <si>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</si>
  <si>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</si>
  <si>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</si>
  <si>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</si>
  <si>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</si>
  <si>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</si>
  <si>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</si>
  <si>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</si>
  <si>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</si>
  <si>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</si>
  <si>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</si>
  <si>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</si>
  <si>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</si>
  <si>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</si>
  <si>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</si>
  <si>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</si>
  <si>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</si>
  <si>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</si>
  <si>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</si>
  <si>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</si>
  <si>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</si>
  <si>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</si>
  <si>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</si>
  <si>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</si>
  <si>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</si>
  <si>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</si>
  <si>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</si>
  <si>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</si>
  <si>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</si>
  <si>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</si>
  <si>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</si>
  <si>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</si>
  <si>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</si>
  <si>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</si>
  <si>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</si>
  <si>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</si>
  <si>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</si>
  <si>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</si>
  <si>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</si>
  <si>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</si>
  <si>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</si>
  <si>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</si>
  <si>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</si>
  <si>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</si>
  <si>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</si>
  <si>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</si>
  <si>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</si>
  <si>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</si>
  <si>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</si>
  <si>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</si>
  <si>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</si>
  <si>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</si>
  <si>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</si>
  <si>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</si>
  <si>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</si>
  <si>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</si>
  <si>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</si>
  <si>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</si>
  <si>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</si>
  <si>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</si>
  <si>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</si>
  <si>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</si>
  <si>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</si>
  <si>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</si>
  <si>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</si>
  <si>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</si>
  <si>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</si>
  <si>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</si>
  <si>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</si>
  <si>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</si>
  <si>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</si>
  <si>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</si>
  <si>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</si>
  <si>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</si>
  <si>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</si>
  <si>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</si>
  <si>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</si>
  <si>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</si>
  <si>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</si>
  <si>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</si>
  <si>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</si>
  <si>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</si>
  <si>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</si>
  <si>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</si>
  <si>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</si>
  <si>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</si>
  <si>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</si>
  <si>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</si>
  <si>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</si>
  <si>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</si>
  <si>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</si>
  <si>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</si>
  <si>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</si>
  <si>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</si>
  <si>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</si>
  <si>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</si>
  <si>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</si>
  <si>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</si>
  <si>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</si>
  <si>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</si>
  <si>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</si>
  <si>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</si>
  <si>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</si>
  <si>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</si>
  <si>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</si>
  <si>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</si>
  <si>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</si>
  <si>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</si>
  <si>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</si>
  <si>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</si>
  <si>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</si>
  <si>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</si>
  <si>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</si>
  <si>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</si>
  <si>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</si>
  <si>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</si>
  <si>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</si>
  <si>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</si>
  <si>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</si>
  <si>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</si>
  <si>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</si>
  <si>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</si>
  <si>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</si>
  <si>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</si>
  <si>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</si>
  <si>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</si>
  <si>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</si>
  <si>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</si>
  <si>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</si>
  <si>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</si>
  <si>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</si>
  <si>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</si>
  <si>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</si>
  <si>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</si>
  <si>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</si>
  <si>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</si>
  <si>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</si>
  <si>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</si>
  <si>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</si>
  <si>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</si>
  <si>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</si>
  <si>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</si>
  <si>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</si>
  <si>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</si>
  <si>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</si>
  <si>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</si>
  <si>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</si>
  <si>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</si>
  <si>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</si>
  <si>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</si>
  <si>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</si>
  <si>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</si>
  <si>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</si>
  <si>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</si>
  <si>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</si>
  <si>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</si>
  <si>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</si>
  <si>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</si>
  <si>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</si>
  <si>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</si>
  <si>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</si>
  <si>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</si>
  <si>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</si>
  <si>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</si>
  <si>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</si>
  <si>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</si>
  <si>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</si>
  <si>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</si>
  <si>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</si>
  <si>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</si>
  <si>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</si>
  <si>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</si>
  <si>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</si>
  <si>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</si>
  <si>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</si>
  <si>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</si>
  <si>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</si>
  <si>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</si>
  <si>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</si>
  <si>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</si>
  <si>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</si>
  <si>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</si>
  <si>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</si>
  <si>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</si>
  <si>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</si>
  <si>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</si>
  <si>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</si>
  <si>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</si>
  <si>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</si>
  <si>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</si>
  <si>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</si>
  <si>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</si>
  <si>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</si>
  <si>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</si>
  <si>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</si>
  <si>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</si>
  <si>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</si>
  <si>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</si>
  <si>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</si>
  <si>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</si>
  <si>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</si>
  <si>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</si>
  <si>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</si>
  <si>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</si>
  <si>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</si>
  <si>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</si>
  <si>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</si>
  <si>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</si>
  <si>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</si>
  <si>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</si>
  <si>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</si>
  <si>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</si>
  <si>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</si>
  <si>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</si>
  <si>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</si>
  <si>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</si>
  <si>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</si>
  <si>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</si>
  <si>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</si>
  <si>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</si>
  <si>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</si>
  <si>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</si>
  <si>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</si>
  <si>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</si>
  <si>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</si>
  <si>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</si>
  <si>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</si>
  <si>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</si>
  <si>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</si>
  <si>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</si>
  <si>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</si>
  <si>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</si>
  <si>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</si>
  <si>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</si>
  <si>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</si>
  <si>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</si>
  <si>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</si>
  <si>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</si>
  <si>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</si>
  <si>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</si>
  <si>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</si>
  <si>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</si>
  <si>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</si>
  <si>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</si>
  <si>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</si>
  <si>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</si>
  <si>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</si>
  <si>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</si>
  <si>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</si>
  <si>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</si>
  <si>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</si>
  <si>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</si>
  <si>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</si>
  <si>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</si>
  <si>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</si>
  <si>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</si>
  <si>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</si>
  <si>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</si>
  <si>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</si>
  <si>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</si>
  <si>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</si>
  <si>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</si>
  <si>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</si>
  <si>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</si>
  <si>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</si>
  <si>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</si>
  <si>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</si>
  <si>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</si>
  <si>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</si>
  <si>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</si>
  <si>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</si>
  <si>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</si>
  <si>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</si>
  <si>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</si>
  <si>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</si>
  <si>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</si>
  <si>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</si>
  <si>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</si>
  <si>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</si>
  <si>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</si>
  <si>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</si>
  <si>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</si>
  <si>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</si>
  <si>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</si>
  <si>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</si>
  <si>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</si>
  <si>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</si>
  <si>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</si>
  <si>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</si>
  <si>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</si>
  <si>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</si>
  <si>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</si>
  <si>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</si>
  <si>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</si>
  <si>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</si>
  <si>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</si>
  <si>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</si>
  <si>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</si>
  <si>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</si>
  <si>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</si>
  <si>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</si>
  <si>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</si>
  <si>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</si>
  <si>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</si>
  <si>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</si>
  <si>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</si>
  <si>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</si>
  <si>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</si>
  <si>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</si>
  <si>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</si>
  <si>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</si>
  <si>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</si>
  <si>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</si>
  <si>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</si>
  <si>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</si>
  <si>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</si>
  <si>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</si>
  <si>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</si>
  <si>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</si>
  <si>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</si>
  <si>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</si>
  <si>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</si>
  <si>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</si>
  <si>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</si>
  <si>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</si>
  <si>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</si>
  <si>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</si>
  <si>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</si>
  <si>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</si>
  <si>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</si>
  <si>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</si>
  <si>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</si>
  <si>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</si>
  <si>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</si>
  <si>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</si>
  <si>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</si>
  <si>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</si>
  <si>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</si>
  <si>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</si>
  <si>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</si>
  <si>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</si>
  <si>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</si>
  <si>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</si>
  <si>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</si>
  <si>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</si>
  <si>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</si>
  <si>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</si>
  <si>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</si>
  <si>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</si>
  <si>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</si>
  <si>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</si>
  <si>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</si>
  <si>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</si>
  <si>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</si>
  <si>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</si>
  <si>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</si>
  <si>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</si>
  <si>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</si>
  <si>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</si>
  <si>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</si>
  <si>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</si>
  <si>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</si>
  <si>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</si>
  <si>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</si>
  <si>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</si>
  <si>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</si>
  <si>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</si>
  <si>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</si>
  <si>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</si>
  <si>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</si>
  <si>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</si>
  <si>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</si>
  <si>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</si>
  <si>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</si>
  <si>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</si>
  <si>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</si>
  <si>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</si>
  <si>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</si>
  <si>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</si>
  <si>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</si>
  <si>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</si>
  <si>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</si>
  <si>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</si>
  <si>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</si>
  <si>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</si>
  <si>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</si>
  <si>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</si>
  <si>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</si>
  <si>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</si>
  <si>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</si>
  <si>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</si>
  <si>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</si>
  <si>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</si>
  <si>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</si>
  <si>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</si>
  <si>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</si>
  <si>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</si>
  <si>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</si>
  <si>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</si>
  <si>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</si>
  <si>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</si>
  <si>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</si>
  <si>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</si>
  <si>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</si>
  <si>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</si>
  <si>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</si>
  <si>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</si>
  <si>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</si>
  <si>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</si>
  <si>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</si>
  <si>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</si>
  <si>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</si>
  <si>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</si>
  <si>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</si>
  <si>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</si>
  <si>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</si>
  <si>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</si>
  <si>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</si>
  <si>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</si>
  <si>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</si>
  <si>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</si>
  <si>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</si>
  <si>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</si>
  <si>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</si>
  <si>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</si>
  <si>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</si>
  <si>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</si>
  <si>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</si>
  <si>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</si>
  <si>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</si>
  <si>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</si>
  <si>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</si>
  <si>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</si>
  <si>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</si>
  <si>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</si>
  <si>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</si>
  <si>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</si>
  <si>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</si>
  <si>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</si>
  <si>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</si>
  <si>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</si>
  <si>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</si>
  <si>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</si>
  <si>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</si>
  <si>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</si>
  <si>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</si>
  <si>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</si>
  <si>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</si>
  <si>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</si>
  <si>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</si>
  <si>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</si>
  <si>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</si>
  <si>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</si>
  <si>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</si>
  <si>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</si>
  <si>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</si>
  <si>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</si>
  <si>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</si>
  <si>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</si>
  <si>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</si>
  <si>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</si>
  <si>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</si>
  <si>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</si>
  <si>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</si>
  <si>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</si>
  <si>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</si>
  <si>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</si>
  <si>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</si>
  <si>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</si>
  <si>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</si>
  <si>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</si>
  <si>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</si>
  <si>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</si>
  <si>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</si>
  <si>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</si>
  <si>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</si>
  <si>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</si>
  <si>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</si>
  <si>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</si>
  <si>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</si>
  <si>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</si>
  <si>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</si>
  <si>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</si>
  <si>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</si>
  <si>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</si>
  <si>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</si>
  <si>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</si>
  <si>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</si>
  <si>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</si>
  <si>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</si>
  <si>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</si>
  <si>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</si>
  <si>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</si>
  <si>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</si>
  <si>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</si>
  <si>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</si>
  <si>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</si>
  <si>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</si>
  <si>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</si>
  <si>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</si>
  <si>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</si>
  <si>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</si>
  <si>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</si>
  <si>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</si>
  <si>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</si>
  <si>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</si>
  <si>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</si>
  <si>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</si>
  <si>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</si>
  <si>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</si>
  <si>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</si>
  <si>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</si>
  <si>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</si>
  <si>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</si>
  <si>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</si>
  <si>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</si>
  <si>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</si>
  <si>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</si>
  <si>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</si>
  <si>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</si>
  <si>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</si>
  <si>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</si>
  <si>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</si>
  <si>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</si>
  <si>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</si>
  <si>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</si>
  <si>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</si>
  <si>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</si>
  <si>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</si>
  <si>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</si>
  <si>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</si>
  <si>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</si>
  <si>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</si>
  <si>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</si>
  <si>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</si>
  <si>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</si>
  <si>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</si>
  <si>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</si>
  <si>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</si>
  <si>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</si>
  <si>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</si>
  <si>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</si>
  <si>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</si>
  <si>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</si>
  <si>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</si>
  <si>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</si>
  <si>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</si>
  <si>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</si>
  <si>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</si>
  <si>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</si>
  <si>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</si>
  <si>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</si>
  <si>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</si>
  <si>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</si>
  <si>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</si>
  <si>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</si>
  <si>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</si>
  <si>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</si>
  <si>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</si>
  <si>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</si>
  <si>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</si>
  <si>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</si>
  <si>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</si>
  <si>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</si>
  <si>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</si>
  <si>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</si>
  <si>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</si>
  <si>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</si>
  <si>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</si>
  <si>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</si>
  <si>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</si>
  <si>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</si>
  <si>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</si>
  <si>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</si>
  <si>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</si>
  <si>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</si>
  <si>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</si>
  <si>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</si>
  <si>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</si>
  <si>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</si>
  <si>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</si>
  <si>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</si>
  <si>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</si>
  <si>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</si>
  <si>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</si>
  <si>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</si>
  <si>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</si>
  <si>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</si>
  <si>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</si>
  <si>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</si>
  <si>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</si>
  <si>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</si>
  <si>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</si>
  <si>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</si>
  <si>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</si>
  <si>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</si>
  <si>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</si>
  <si>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</si>
  <si>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</si>
  <si>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</si>
  <si>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</si>
  <si>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</si>
  <si>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</si>
  <si>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</si>
  <si>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</si>
  <si>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</si>
  <si>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</si>
  <si>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</si>
  <si>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</si>
  <si>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</si>
  <si>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</si>
  <si>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</si>
  <si>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</si>
  <si>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</si>
  <si>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</si>
  <si>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</si>
  <si>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</si>
  <si>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</si>
  <si>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</si>
  <si>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</si>
  <si>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</si>
  <si>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</si>
  <si>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</si>
  <si>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</si>
  <si>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</si>
  <si>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</si>
  <si>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</si>
  <si>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</si>
  <si>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</si>
  <si>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</si>
  <si>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</si>
  <si>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</si>
  <si>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</si>
  <si>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</si>
  <si>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</si>
  <si>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</si>
  <si>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</si>
  <si>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</si>
  <si>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</si>
  <si>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</si>
  <si>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</si>
  <si>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</si>
  <si>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</si>
  <si>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</si>
  <si>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</si>
  <si>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</si>
  <si>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</si>
  <si>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</si>
  <si>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</si>
  <si>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</si>
  <si>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</si>
  <si>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</si>
  <si>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</si>
  <si>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</si>
  <si>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</si>
  <si>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</si>
  <si>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</si>
  <si>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</si>
  <si>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</si>
  <si>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</si>
  <si>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</si>
  <si>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</si>
  <si>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</si>
  <si>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</si>
  <si>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</si>
  <si>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</si>
  <si>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</si>
  <si>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</si>
  <si>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</si>
  <si>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</si>
  <si>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</si>
  <si>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</si>
  <si>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</si>
  <si>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</si>
  <si>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</si>
  <si>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</si>
  <si>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</si>
  <si>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</si>
  <si>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</si>
  <si>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</si>
  <si>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</si>
  <si>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</si>
  <si>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</si>
  <si>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</si>
  <si>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</si>
  <si>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</si>
  <si>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</si>
  <si>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</si>
  <si>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</si>
  <si>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</si>
  <si>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</si>
  <si>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</si>
  <si>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</si>
  <si>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</si>
  <si>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</si>
  <si>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</si>
  <si>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</si>
  <si>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</si>
  <si>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</si>
  <si>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</si>
  <si>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</si>
  <si>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</si>
  <si>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</si>
  <si>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</si>
  <si>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</si>
  <si>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</si>
  <si>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</si>
  <si>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</si>
  <si>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</si>
  <si>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</si>
  <si>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</si>
  <si>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</si>
  <si>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</si>
  <si>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</si>
  <si>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</si>
  <si>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</si>
  <si>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</si>
  <si>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</si>
  <si>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</si>
  <si>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</si>
  <si>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</si>
  <si>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</si>
  <si>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</si>
  <si>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</si>
  <si>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</si>
  <si>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</si>
  <si>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</si>
  <si>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</si>
  <si>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</si>
  <si>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</si>
  <si>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</si>
  <si>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</si>
  <si>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</si>
  <si>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</si>
  <si>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</si>
  <si>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</si>
  <si>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</si>
  <si>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</si>
  <si>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</si>
  <si>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</si>
  <si>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</si>
  <si>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</si>
  <si>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</si>
  <si>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</si>
  <si>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</si>
  <si>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</si>
  <si>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</si>
  <si>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</si>
  <si>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</si>
  <si>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</si>
  <si>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</si>
  <si>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</si>
  <si>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</si>
  <si>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</si>
  <si>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</si>
  <si>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</si>
  <si>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</si>
  <si>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</si>
  <si>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</si>
  <si>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</si>
  <si>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</si>
  <si>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</si>
  <si>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</si>
  <si>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</si>
  <si>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</si>
  <si>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</si>
  <si>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</si>
  <si>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</si>
  <si>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</si>
  <si>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</si>
  <si>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</si>
  <si>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</si>
  <si>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</si>
  <si>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</si>
  <si>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</si>
  <si>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</si>
  <si>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</si>
  <si>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</si>
  <si>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</si>
  <si>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</si>
  <si>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</si>
  <si>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</si>
  <si>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</si>
  <si>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</si>
  <si>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</si>
  <si>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</si>
  <si>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</si>
  <si>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</si>
  <si>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</si>
  <si>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</si>
  <si>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</si>
  <si>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</si>
  <si>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</si>
  <si>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</si>
  <si>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</si>
  <si>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</si>
  <si>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</si>
  <si>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</si>
  <si>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</si>
  <si>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</si>
  <si>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</si>
  <si>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</si>
  <si>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</si>
  <si>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</si>
  <si>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</si>
  <si>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</si>
  <si>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</si>
  <si>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</si>
  <si>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</si>
  <si>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</si>
  <si>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</si>
  <si>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</si>
  <si>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</si>
  <si>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</si>
  <si>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</si>
  <si>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</si>
  <si>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</si>
  <si>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</si>
  <si>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</si>
  <si>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</si>
  <si>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</si>
  <si>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</si>
  <si>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</si>
  <si>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</si>
  <si>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</si>
  <si>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</si>
  <si>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</si>
  <si>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</si>
  <si>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</si>
  <si>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</si>
  <si>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</si>
  <si>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</si>
  <si>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</si>
  <si>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</si>
  <si>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</si>
  <si>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</si>
  <si>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</si>
  <si>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</si>
  <si>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</si>
  <si>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</si>
  <si>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</si>
  <si>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</si>
  <si>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</si>
  <si>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</si>
  <si>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</si>
  <si>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</si>
  <si>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</si>
  <si>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</si>
  <si>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</si>
  <si>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</si>
  <si>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</si>
  <si>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</si>
  <si>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</si>
  <si>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</si>
  <si>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</si>
  <si>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</si>
  <si>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</si>
  <si>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</si>
  <si>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</si>
  <si>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</si>
  <si>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</si>
  <si>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</si>
  <si>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</si>
  <si>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</si>
  <si>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</si>
  <si>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</si>
  <si>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</si>
  <si>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</si>
  <si>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</si>
  <si>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</si>
  <si>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</si>
  <si>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</si>
  <si>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</si>
  <si>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</si>
  <si>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</si>
  <si>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</si>
  <si>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</si>
  <si>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</si>
  <si>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</si>
  <si>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</si>
  <si>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</si>
  <si>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</si>
  <si>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</si>
  <si>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</si>
  <si>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</si>
  <si>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</si>
  <si>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</si>
  <si>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</si>
  <si>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</si>
  <si>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</si>
  <si>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</si>
  <si>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</si>
  <si>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</si>
  <si>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</si>
  <si>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</si>
  <si>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</si>
  <si>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</si>
  <si>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</si>
  <si>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</si>
  <si>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</si>
  <si>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</si>
  <si>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</si>
  <si>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</si>
  <si>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</si>
  <si>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</si>
  <si>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</si>
  <si>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</si>
  <si>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</si>
  <si>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</si>
  <si>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</si>
  <si>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</si>
  <si>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</si>
  <si>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</si>
  <si>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</si>
  <si>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</si>
  <si>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</si>
  <si>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</si>
  <si>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</si>
  <si>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</si>
  <si>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</si>
  <si>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</si>
  <si>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</si>
  <si>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</si>
  <si>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</si>
  <si>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</si>
  <si>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</si>
  <si>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</si>
  <si>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</si>
  <si>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</si>
  <si>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</si>
  <si>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</si>
  <si>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</si>
  <si>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</si>
  <si>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</si>
  <si>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</si>
  <si>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</si>
  <si>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</si>
  <si>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</si>
  <si>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</si>
  <si>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</si>
  <si>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</si>
  <si>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</si>
  <si>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</si>
  <si>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</si>
  <si>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</si>
  <si>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</si>
  <si>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</si>
  <si>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</si>
  <si>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</si>
  <si>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</si>
  <si>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</si>
  <si>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</si>
  <si>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</si>
  <si>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</si>
  <si>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</si>
  <si>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</si>
  <si>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</si>
  <si>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</si>
  <si>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</si>
  <si>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</si>
  <si>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</si>
  <si>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</si>
  <si>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</si>
  <si>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</si>
  <si>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</si>
  <si>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</si>
  <si>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</si>
  <si>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</si>
  <si>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</si>
  <si>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</si>
  <si>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</si>
  <si>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</si>
  <si>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</si>
  <si>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</si>
  <si>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</si>
  <si>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</si>
  <si>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</si>
  <si>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</si>
  <si>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</si>
  <si>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</si>
  <si>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</si>
  <si>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</si>
  <si>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</si>
  <si>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</si>
  <si>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</si>
  <si>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</si>
  <si>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</si>
  <si>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</si>
  <si>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</si>
  <si>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</si>
  <si>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</si>
  <si>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</si>
  <si>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</si>
  <si>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</si>
  <si>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</si>
  <si>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</si>
  <si>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</si>
  <si>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</si>
  <si>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</si>
  <si>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</si>
  <si>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</si>
  <si>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</si>
  <si>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</si>
  <si>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</si>
  <si>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</si>
  <si>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</si>
  <si>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</si>
  <si>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</si>
  <si>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</si>
  <si>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</si>
  <si>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</si>
  <si>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</si>
  <si>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</si>
  <si>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</si>
  <si>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</si>
  <si>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</si>
  <si>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</si>
  <si>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</si>
  <si>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</si>
  <si>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</si>
  <si>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</si>
  <si>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</si>
  <si>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</si>
  <si>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</si>
  <si>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</si>
  <si>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</si>
  <si>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</si>
  <si>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</si>
  <si>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</si>
  <si>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</si>
  <si>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</si>
  <si>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</si>
  <si>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</si>
  <si>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</si>
  <si>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</si>
  <si>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</si>
  <si>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</si>
  <si>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</si>
  <si>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</si>
  <si>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</si>
  <si>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</si>
  <si>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</si>
  <si>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</si>
  <si>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</si>
  <si>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</si>
  <si>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</si>
  <si>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</si>
  <si>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</si>
  <si>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</si>
  <si>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</si>
  <si>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</si>
  <si>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</si>
  <si>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</si>
  <si>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</si>
  <si>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</si>
  <si>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</si>
  <si>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</si>
  <si>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</si>
  <si>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</si>
  <si>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</si>
  <si>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</si>
  <si>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</si>
  <si>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</si>
  <si>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</si>
  <si>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</si>
  <si>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</si>
  <si>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</si>
  <si>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</si>
  <si>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</si>
  <si>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</si>
  <si>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</si>
  <si>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</si>
  <si>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</si>
  <si>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</si>
  <si>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</si>
  <si>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</si>
  <si>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</si>
  <si>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</si>
  <si>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</si>
  <si>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</si>
  <si>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</si>
  <si>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</si>
  <si>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</si>
  <si>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</si>
  <si>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</si>
  <si>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</si>
  <si>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</si>
  <si>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</si>
  <si>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</si>
  <si>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</si>
  <si>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</si>
  <si>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</si>
  <si>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</si>
  <si>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</si>
  <si>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</si>
  <si>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</si>
  <si>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</si>
  <si>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</si>
  <si>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</si>
  <si>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</si>
  <si>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</si>
  <si>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</si>
  <si>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</si>
  <si>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</si>
  <si>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</si>
  <si>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</si>
  <si>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</si>
  <si>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</si>
  <si>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</si>
  <si>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</si>
  <si>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</si>
  <si>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</si>
  <si>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</si>
  <si>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</si>
  <si>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</si>
  <si>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</si>
  <si>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</si>
  <si>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</si>
  <si>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</si>
  <si>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</si>
  <si>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</si>
  <si>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</si>
  <si>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</si>
  <si>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</si>
  <si>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</si>
  <si>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</si>
  <si>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</si>
  <si>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</si>
  <si>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</si>
  <si>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</si>
  <si>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</si>
  <si>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</si>
  <si>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</si>
  <si>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</si>
  <si>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</si>
  <si>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</si>
  <si>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</si>
  <si>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</si>
  <si>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</si>
  <si>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</si>
  <si>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</si>
  <si>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</si>
  <si>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</si>
  <si>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</si>
  <si>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</si>
  <si>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</si>
  <si>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</si>
  <si>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</si>
  <si>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</si>
  <si>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</si>
  <si>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</si>
  <si>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</si>
  <si>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</si>
  <si>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</si>
  <si>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</si>
  <si>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</si>
  <si>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</si>
  <si>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</si>
  <si>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</si>
  <si>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</si>
  <si>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</si>
  <si>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</si>
  <si>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</si>
  <si>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</si>
  <si>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</si>
  <si>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</si>
  <si>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</si>
  <si>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</si>
  <si>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</si>
  <si>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</si>
  <si>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</si>
  <si>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</si>
  <si>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</si>
  <si>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</si>
  <si>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</si>
  <si>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</si>
  <si>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</si>
  <si>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</si>
  <si>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</si>
  <si>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</si>
  <si>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</si>
  <si>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</si>
  <si>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</si>
  <si>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</si>
  <si>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</si>
  <si>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</si>
  <si>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</si>
  <si>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</si>
  <si>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</si>
  <si>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</si>
  <si>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</si>
  <si>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</si>
  <si>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</si>
  <si>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</si>
  <si>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</si>
  <si>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</si>
  <si>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</si>
  <si>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</si>
  <si>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</si>
  <si>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</si>
  <si>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</si>
  <si>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</si>
  <si>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</si>
  <si>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</si>
  <si>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</si>
  <si>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</si>
  <si>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</si>
  <si>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</si>
  <si>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</si>
  <si>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</si>
  <si>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</si>
  <si>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</si>
  <si>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</si>
  <si>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</si>
  <si>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</si>
  <si>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</si>
  <si>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</si>
  <si>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</si>
  <si>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</si>
  <si>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</si>
  <si>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</si>
  <si>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</si>
  <si>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</si>
  <si>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</si>
  <si>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</si>
  <si>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</si>
  <si>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</si>
  <si>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</si>
  <si>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</si>
  <si>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</si>
  <si>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</si>
  <si>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</si>
  <si>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</si>
  <si>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</si>
  <si>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</si>
  <si>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</si>
  <si>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</si>
  <si>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</si>
  <si>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</si>
  <si>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</si>
  <si>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</si>
  <si>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</si>
  <si>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</si>
  <si>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</si>
  <si>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</si>
  <si>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</si>
  <si>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</si>
  <si>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</si>
  <si>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</si>
  <si>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</si>
  <si>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</si>
  <si>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</si>
  <si>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</si>
  <si>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</si>
  <si>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</si>
  <si>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</si>
  <si>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</si>
  <si>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</si>
  <si>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</si>
  <si>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</si>
  <si>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</si>
  <si>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</si>
  <si>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</si>
  <si>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</si>
  <si>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</si>
  <si>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</si>
  <si>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</si>
  <si>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</si>
  <si>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</si>
  <si>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</si>
  <si>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</si>
  <si>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</si>
  <si>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</si>
  <si>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</si>
  <si>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</si>
  <si>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</si>
  <si>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</si>
  <si>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</si>
  <si>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</si>
  <si>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</si>
  <si>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</si>
  <si>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</si>
  <si>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</si>
  <si>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</si>
  <si>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</si>
  <si>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</si>
  <si>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</si>
  <si>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</si>
  <si>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</si>
  <si>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</si>
  <si>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</si>
  <si>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</si>
  <si>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</si>
  <si>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</si>
  <si>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</si>
  <si>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</si>
  <si>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</si>
  <si>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</si>
  <si>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</si>
  <si>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</si>
  <si>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</si>
  <si>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</si>
  <si>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</si>
  <si>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</si>
  <si>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</si>
  <si>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</si>
  <si>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</si>
  <si>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</si>
  <si>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</si>
  <si>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</si>
  <si>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</si>
  <si>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</si>
  <si>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</si>
  <si>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</si>
  <si>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</si>
  <si>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</si>
  <si>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</si>
  <si>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</si>
  <si>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</si>
  <si>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</si>
  <si>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</si>
  <si>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</si>
  <si>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</si>
  <si>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</si>
  <si>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</si>
  <si>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</si>
  <si>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</si>
  <si>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</si>
  <si>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</si>
  <si>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</si>
  <si>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</si>
  <si>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</si>
  <si>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</si>
  <si>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</si>
  <si>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</si>
  <si>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</si>
  <si>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</si>
  <si>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</si>
  <si>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</si>
  <si>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</si>
  <si>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</si>
  <si>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</si>
  <si>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</si>
  <si>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</si>
  <si>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</si>
  <si>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</si>
  <si>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</si>
  <si>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</si>
  <si>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</si>
  <si>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</si>
  <si>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</si>
  <si>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</si>
  <si>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</si>
  <si>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</si>
  <si>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</si>
  <si>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</si>
  <si>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</si>
  <si>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</si>
  <si>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</si>
  <si>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</si>
  <si>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</si>
  <si>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</si>
  <si>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</si>
  <si>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</si>
  <si>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</si>
  <si>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</si>
  <si>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</si>
  <si>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</si>
  <si>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</si>
  <si>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</si>
  <si>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</si>
  <si>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</si>
  <si>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</si>
  <si>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</si>
  <si>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</si>
  <si>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</si>
  <si>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</si>
  <si>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</si>
  <si>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</si>
  <si>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</si>
  <si>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</si>
  <si>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</si>
  <si>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</si>
  <si>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</si>
  <si>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</si>
  <si>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</si>
  <si>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</si>
  <si>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</si>
  <si>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</si>
  <si>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</si>
  <si>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</si>
  <si>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</si>
  <si>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</si>
  <si>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</si>
  <si>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</si>
  <si>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</si>
  <si>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</si>
  <si>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</si>
  <si>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</si>
  <si>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</si>
  <si>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</si>
  <si>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</si>
  <si>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</si>
  <si>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</si>
  <si>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</si>
  <si>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</si>
  <si>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</si>
  <si>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</si>
  <si>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</si>
  <si>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</si>
  <si>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</si>
  <si>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</si>
  <si>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</si>
  <si>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</si>
  <si>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</si>
  <si>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</si>
  <si>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</si>
  <si>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</si>
  <si>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</si>
  <si>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</si>
  <si>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</si>
  <si>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</si>
  <si>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</si>
  <si>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</si>
  <si>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</si>
  <si>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</si>
  <si>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</si>
  <si>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</si>
  <si>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</si>
  <si>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</si>
  <si>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</si>
  <si>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</si>
  <si>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</si>
  <si>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</si>
  <si>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</si>
  <si>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</si>
  <si>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</si>
  <si>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</si>
  <si>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</si>
  <si>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</si>
  <si>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</si>
  <si>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</si>
  <si>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</si>
  <si>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</si>
  <si>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</si>
  <si>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</si>
  <si>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</si>
  <si>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</si>
  <si>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</si>
  <si>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</si>
  <si>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</si>
  <si>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</si>
  <si>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</si>
  <si>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</si>
  <si>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</si>
  <si>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</si>
  <si>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</si>
  <si>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</si>
  <si>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</si>
  <si>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</si>
  <si>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</si>
  <si>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</si>
  <si>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</si>
  <si>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</si>
  <si>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</si>
  <si>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</si>
  <si>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</si>
  <si>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</si>
  <si>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</si>
  <si>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</si>
  <si>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</si>
  <si>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</si>
  <si>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</si>
  <si>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</si>
  <si>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</si>
  <si>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</si>
  <si>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</si>
  <si>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</si>
  <si>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</si>
  <si>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</si>
  <si>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</si>
  <si>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</si>
  <si>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</si>
  <si>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</si>
  <si>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</si>
  <si>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</si>
  <si>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</si>
  <si>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</si>
  <si>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</si>
  <si>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</si>
  <si>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</si>
  <si>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</si>
  <si>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</si>
  <si>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</si>
  <si>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</si>
  <si>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</si>
  <si>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</si>
  <si>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</si>
  <si>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</si>
  <si>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</si>
  <si>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</si>
  <si>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</si>
  <si>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</si>
  <si>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</si>
  <si>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</si>
  <si>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</si>
  <si>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</si>
  <si>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</si>
  <si>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</si>
  <si>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</si>
  <si>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</si>
  <si>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</si>
  <si>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</si>
  <si>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</si>
  <si>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</si>
  <si>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</si>
  <si>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</si>
  <si>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</si>
  <si>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</si>
  <si>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</si>
  <si>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</si>
  <si>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</si>
  <si>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</si>
  <si>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</si>
  <si>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</si>
  <si>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</si>
  <si>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</si>
  <si>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</si>
  <si>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</si>
  <si>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</si>
  <si>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</si>
  <si>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</si>
  <si>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</si>
  <si>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</si>
  <si>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</si>
  <si>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</si>
  <si>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</si>
  <si>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</si>
  <si>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</si>
  <si>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</si>
  <si>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</si>
  <si>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</si>
  <si>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</si>
  <si>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</si>
  <si>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</si>
  <si>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</si>
  <si>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</si>
  <si>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</si>
  <si>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</si>
  <si>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</si>
  <si>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</si>
  <si>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</si>
  <si>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</si>
  <si>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</si>
  <si>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</si>
  <si>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</si>
  <si>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</si>
  <si>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</si>
  <si>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</si>
  <si>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</si>
  <si>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</si>
  <si>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</si>
  <si>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</si>
  <si>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</si>
  <si>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</si>
  <si>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</si>
  <si>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</si>
  <si>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</si>
  <si>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</si>
  <si>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</si>
  <si>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</si>
  <si>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</si>
  <si>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</si>
  <si>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</si>
  <si>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</si>
  <si>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</si>
  <si>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</si>
  <si>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</si>
  <si>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</si>
  <si>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</si>
  <si>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</si>
  <si>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</si>
  <si>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</si>
  <si>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</si>
  <si>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</si>
  <si>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</si>
  <si>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</si>
  <si>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</si>
  <si>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</si>
  <si>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</si>
  <si>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</si>
  <si>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</si>
  <si>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</si>
  <si>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</si>
  <si>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</si>
  <si>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</si>
  <si>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</si>
  <si>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</si>
  <si>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</si>
  <si>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</si>
  <si>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</si>
  <si>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</si>
  <si>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</si>
  <si>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</si>
  <si>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</si>
  <si>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</si>
  <si>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</si>
  <si>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</si>
  <si>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</si>
  <si>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</si>
  <si>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</si>
  <si>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</si>
  <si>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</si>
  <si>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</si>
  <si>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</si>
  <si>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</si>
  <si>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</si>
  <si>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</si>
  <si>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</si>
  <si>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</si>
  <si>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</si>
  <si>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</si>
  <si>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</si>
  <si>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</si>
  <si>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</si>
  <si>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</si>
  <si>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</si>
  <si>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</si>
  <si>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</si>
  <si>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</si>
  <si>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</si>
  <si>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</si>
  <si>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</si>
  <si>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</si>
  <si>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</si>
  <si>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</si>
  <si>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</si>
  <si>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</si>
  <si>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</si>
  <si>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</si>
  <si>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</si>
  <si>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</si>
  <si>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</si>
  <si>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</si>
  <si>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</si>
  <si>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</si>
  <si>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</si>
  <si>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</si>
  <si>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</si>
  <si>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</si>
  <si>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</si>
  <si>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</si>
  <si>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</si>
  <si>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</si>
  <si>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</si>
  <si>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</si>
  <si>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</si>
  <si>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</si>
  <si>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</si>
  <si>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</si>
  <si>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</si>
  <si>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</si>
  <si>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</si>
  <si>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</si>
  <si>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</si>
  <si>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</si>
  <si>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</si>
  <si>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</si>
  <si>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</si>
  <si>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</si>
  <si>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</si>
  <si>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</si>
  <si>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</si>
  <si>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</si>
  <si>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</si>
  <si>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</si>
  <si>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</si>
  <si>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</si>
  <si>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</si>
  <si>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</si>
  <si>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</si>
  <si>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</si>
  <si>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</si>
  <si>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</si>
  <si>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</si>
  <si>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</si>
  <si>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</si>
  <si>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</si>
  <si>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</si>
  <si>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</si>
  <si>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</si>
  <si>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</si>
  <si>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</si>
  <si>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</si>
  <si>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</si>
  <si>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</si>
  <si>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</si>
  <si>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</si>
  <si>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</si>
  <si>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</si>
  <si>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</si>
  <si>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</si>
  <si>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</si>
  <si>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</si>
  <si>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</si>
  <si>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</si>
  <si>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</si>
  <si>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</si>
  <si>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</si>
  <si>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</si>
  <si>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</si>
  <si>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</si>
  <si>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</si>
  <si>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</si>
  <si>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</si>
  <si>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</si>
  <si>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</si>
  <si>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</si>
  <si>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</si>
  <si>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</si>
  <si>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</si>
  <si>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</si>
  <si>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</si>
  <si>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</si>
  <si>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</si>
  <si>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</si>
  <si>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</si>
  <si>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</si>
  <si>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</si>
  <si>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</si>
  <si>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</si>
  <si>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</si>
  <si>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</si>
  <si>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</si>
  <si>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</si>
  <si>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</si>
  <si>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</si>
  <si>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</si>
  <si>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</si>
  <si>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</si>
  <si>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</si>
  <si>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</si>
  <si>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</si>
  <si>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</si>
  <si>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</si>
  <si>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</si>
  <si>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</si>
  <si>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</si>
  <si>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</si>
  <si>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</si>
  <si>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</si>
  <si>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</si>
  <si>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</si>
  <si>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</si>
  <si>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</si>
  <si>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</si>
  <si>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</si>
  <si>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</si>
  <si>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</si>
  <si>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</si>
  <si>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</si>
  <si>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</si>
  <si>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</si>
  <si>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</si>
  <si>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</si>
  <si>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</si>
  <si>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</si>
  <si>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</si>
  <si>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</si>
  <si>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</si>
  <si>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</si>
  <si>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</si>
  <si>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</si>
  <si>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</si>
  <si>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</si>
  <si>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</si>
  <si>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</si>
  <si>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</si>
  <si>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</si>
  <si>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</si>
  <si>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</si>
  <si>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</si>
  <si>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</si>
  <si>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</si>
  <si>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</si>
  <si>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</si>
  <si>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</si>
  <si>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</si>
  <si>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</si>
  <si>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</si>
  <si>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</si>
  <si>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</si>
  <si>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</si>
  <si>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</si>
  <si>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</si>
  <si>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</si>
  <si>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</si>
  <si>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</si>
  <si>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</si>
  <si>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</si>
  <si>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</si>
  <si>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</si>
  <si>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</si>
  <si>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</si>
  <si>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</si>
  <si>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</si>
  <si>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</si>
  <si>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</si>
  <si>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</si>
  <si>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</si>
  <si>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</si>
  <si>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</si>
  <si>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</si>
  <si>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</si>
  <si>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</si>
  <si>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</si>
  <si>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</si>
  <si>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</si>
  <si>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</si>
  <si>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</si>
  <si>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</si>
  <si>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</si>
  <si>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</si>
  <si>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</si>
  <si>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</si>
  <si>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</si>
  <si>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</si>
  <si>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</si>
  <si>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</si>
  <si>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</si>
  <si>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</si>
  <si>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</si>
  <si>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</si>
  <si>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</si>
  <si>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</si>
  <si>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</si>
  <si>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</si>
  <si>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</si>
  <si>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</si>
  <si>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</si>
  <si>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</si>
  <si>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</si>
  <si>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</si>
  <si>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</si>
  <si>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</si>
  <si>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</si>
  <si>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</si>
  <si>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</si>
  <si>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</si>
  <si>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</si>
  <si>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</si>
  <si>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</si>
  <si>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</si>
  <si>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</si>
  <si>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</si>
  <si>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</si>
  <si>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</si>
  <si>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</si>
  <si>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</si>
  <si>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</si>
  <si>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</si>
  <si>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</si>
  <si>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</si>
  <si>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</si>
  <si>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</si>
  <si>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</si>
  <si>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</si>
  <si>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</si>
  <si>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</si>
  <si>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</si>
  <si>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</si>
  <si>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</si>
  <si>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</si>
  <si>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</si>
  <si>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</si>
  <si>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</si>
  <si>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</si>
  <si>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</si>
  <si>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</si>
  <si>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</si>
  <si>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</si>
  <si>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</si>
  <si>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</si>
  <si>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</si>
  <si>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</si>
  <si>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</si>
  <si>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</si>
  <si>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</si>
  <si>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</si>
  <si>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</si>
  <si>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</si>
  <si>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</si>
  <si>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</si>
  <si>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</si>
  <si>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</si>
  <si>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</si>
  <si>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</si>
  <si>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</si>
  <si>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</si>
  <si>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</si>
  <si>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</si>
  <si>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</si>
  <si>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</si>
  <si>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</si>
  <si>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</si>
  <si>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</si>
  <si>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</si>
  <si>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</si>
  <si>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</si>
  <si>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</si>
  <si>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</si>
  <si>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</si>
  <si>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</si>
  <si>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</si>
  <si>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</si>
  <si>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</si>
  <si>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</si>
  <si>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</si>
  <si>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</si>
  <si>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</si>
  <si>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</si>
  <si>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</si>
  <si>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</si>
  <si>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</si>
  <si>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</si>
  <si>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</si>
  <si>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</si>
  <si>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</si>
  <si>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</si>
  <si>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</si>
  <si>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</si>
  <si>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</si>
  <si>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</si>
  <si>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</si>
  <si>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</si>
  <si>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</si>
  <si>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</si>
  <si>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</si>
  <si>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</si>
  <si>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</si>
  <si>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</si>
  <si>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</si>
  <si>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</si>
  <si>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</si>
  <si>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</si>
  <si>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</si>
  <si>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</si>
  <si>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</si>
  <si>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</si>
  <si>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</si>
  <si>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</si>
  <si>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</si>
  <si>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</si>
  <si>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</si>
  <si>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</si>
  <si>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</si>
  <si>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</si>
  <si>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</si>
  <si>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</si>
  <si>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</si>
  <si>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</si>
  <si>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</si>
  <si>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</si>
  <si>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</si>
  <si>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</si>
  <si>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</si>
  <si>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</si>
  <si>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</si>
  <si>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</si>
  <si>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</si>
  <si>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</si>
  <si>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</si>
  <si>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</si>
  <si>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</si>
  <si>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</si>
  <si>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</si>
  <si>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</si>
  <si>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</si>
  <si>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</si>
  <si>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</si>
  <si>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</si>
  <si>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</si>
  <si>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</si>
  <si>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</si>
  <si>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</si>
  <si>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</si>
  <si>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</si>
  <si>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</si>
  <si>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</si>
  <si>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</si>
  <si>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</si>
  <si>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</si>
  <si>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</si>
  <si>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</si>
  <si>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</si>
  <si>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</si>
  <si>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</si>
  <si>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</si>
  <si>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</si>
  <si>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</si>
  <si>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</si>
  <si>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</si>
  <si>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</si>
  <si>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</si>
  <si>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</si>
  <si>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</si>
  <si>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</si>
  <si>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</si>
  <si>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</si>
  <si>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</si>
  <si>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</si>
  <si>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</si>
  <si>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</si>
  <si>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</si>
  <si>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</si>
  <si>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</si>
  <si>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</si>
  <si>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</si>
  <si>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</si>
  <si>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</si>
  <si>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</si>
  <si>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</si>
  <si>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</si>
  <si>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</si>
  <si>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</si>
  <si>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</si>
  <si>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</si>
  <si>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</si>
  <si>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</si>
  <si>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</si>
  <si>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</si>
  <si>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</si>
  <si>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</si>
  <si>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</si>
  <si>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</si>
  <si>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</si>
  <si>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</si>
  <si>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</si>
  <si>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</si>
  <si>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</si>
  <si>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</si>
  <si>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</si>
  <si>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</si>
  <si>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</si>
  <si>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</si>
  <si>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</si>
  <si>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</si>
  <si>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</si>
  <si>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</si>
  <si>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</si>
  <si>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</si>
  <si>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</si>
  <si>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</si>
  <si>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</si>
  <si>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</si>
  <si>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</si>
  <si>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</si>
  <si>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</si>
  <si>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</si>
  <si>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</si>
  <si>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</si>
  <si>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</si>
  <si>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</si>
  <si>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</si>
  <si>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</si>
  <si>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</si>
  <si>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</si>
  <si>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</si>
  <si>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</si>
  <si>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</si>
  <si>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</si>
  <si>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</si>
  <si>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</si>
  <si>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</si>
  <si>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</si>
  <si>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</si>
  <si>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</si>
  <si>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</si>
  <si>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</si>
  <si>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</si>
  <si>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</si>
  <si>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</si>
  <si>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</si>
  <si>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</si>
  <si>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</si>
  <si>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</si>
  <si>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</si>
  <si>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</si>
  <si>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</si>
  <si>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</si>
  <si>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</si>
  <si>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</si>
  <si>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</si>
  <si>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</si>
  <si>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</si>
  <si>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</si>
  <si>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</si>
  <si>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</si>
  <si>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</si>
  <si>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</si>
  <si>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</si>
  <si>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</si>
  <si>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</si>
  <si>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</si>
  <si>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</si>
  <si>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</si>
  <si>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</si>
  <si>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</si>
  <si>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</si>
  <si>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</si>
  <si>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</si>
  <si>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</si>
  <si>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</si>
  <si>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</si>
  <si>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</si>
  <si>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</si>
  <si>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</si>
  <si>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</si>
  <si>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</si>
  <si>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</si>
  <si>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</si>
  <si>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</si>
  <si>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</si>
  <si>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</si>
  <si>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</si>
  <si>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</si>
  <si>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</si>
  <si>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</si>
  <si>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</si>
  <si>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</si>
  <si>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</si>
  <si>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</si>
  <si>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</si>
  <si>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</si>
  <si>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</si>
  <si>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</si>
  <si>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</si>
  <si>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</si>
  <si>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</si>
  <si>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</si>
  <si>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</si>
  <si>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</si>
  <si>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</si>
  <si>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</si>
  <si>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</si>
  <si>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</si>
  <si>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</si>
  <si>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</si>
  <si>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</si>
  <si>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</si>
  <si>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</si>
  <si>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</si>
  <si>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</si>
  <si>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</si>
  <si>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</si>
  <si>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</si>
  <si>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</si>
  <si>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</si>
  <si>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</si>
  <si>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</si>
  <si>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</si>
  <si>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</si>
  <si>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</si>
  <si>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</si>
  <si>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</si>
  <si>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</si>
  <si>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</si>
  <si>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</si>
  <si>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</si>
  <si>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</si>
  <si>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</si>
  <si>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</si>
  <si>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</si>
  <si>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</si>
  <si>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</si>
  <si>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</si>
  <si>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</si>
  <si>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</si>
  <si>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</si>
  <si>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</si>
  <si>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</si>
  <si>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</si>
  <si>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</si>
  <si>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</si>
  <si>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</si>
  <si>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</si>
  <si>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</si>
  <si>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</si>
  <si>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</si>
  <si>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</si>
  <si>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</si>
  <si>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</si>
  <si>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</si>
  <si>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</si>
  <si>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</si>
  <si>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</si>
  <si>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</si>
  <si>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</si>
  <si>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</si>
  <si>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</si>
  <si>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</si>
  <si>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</si>
  <si>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</si>
  <si>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</si>
  <si>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</si>
  <si>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</si>
  <si>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</si>
  <si>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</si>
  <si>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</si>
  <si>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</si>
  <si>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</si>
  <si>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</si>
  <si>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</si>
  <si>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</si>
  <si>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</si>
  <si>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</si>
  <si>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</si>
  <si>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</si>
  <si>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</si>
  <si>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</si>
  <si>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</si>
  <si>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</si>
  <si>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</si>
  <si>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</si>
  <si>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</si>
  <si>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</si>
  <si>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</si>
  <si>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</si>
  <si>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</si>
  <si>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</si>
  <si>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</si>
  <si>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</si>
  <si>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</si>
  <si>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</si>
  <si>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</si>
  <si>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</si>
  <si>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</si>
  <si>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</si>
  <si>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</si>
  <si>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</si>
  <si>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</si>
  <si>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</si>
  <si>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</si>
  <si>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</si>
  <si>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</si>
  <si>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</si>
  <si>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</si>
  <si>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</si>
  <si>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</si>
  <si>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</si>
  <si>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</si>
  <si>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</si>
  <si>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</si>
  <si>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</si>
  <si>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</si>
  <si>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</si>
  <si>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</si>
  <si>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</si>
  <si>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</si>
  <si>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</si>
  <si>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</si>
  <si>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</si>
  <si>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</si>
  <si>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</si>
  <si>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</si>
  <si>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</si>
  <si>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</si>
  <si>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</si>
  <si>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</si>
  <si>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</si>
  <si>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</si>
  <si>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</si>
  <si>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</si>
  <si>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</si>
  <si>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</si>
  <si>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</si>
  <si>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</si>
  <si>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</si>
  <si>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</si>
  <si>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</si>
  <si>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</si>
  <si>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</si>
  <si>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</si>
  <si>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</si>
  <si>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</si>
  <si>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</si>
  <si>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</si>
  <si>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</si>
  <si>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</si>
  <si>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</si>
  <si>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</si>
  <si>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</si>
  <si>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</si>
  <si>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</si>
  <si>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</si>
  <si>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</si>
  <si>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</si>
  <si>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</si>
  <si>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</si>
  <si>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</si>
  <si>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</si>
  <si>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</si>
  <si>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</si>
  <si>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</si>
  <si>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</si>
  <si>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</si>
  <si>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</si>
  <si>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</si>
  <si>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</si>
  <si>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</si>
  <si>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</si>
  <si>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</si>
  <si>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</si>
  <si>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</si>
  <si>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</si>
  <si>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</si>
  <si>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</si>
  <si>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</si>
  <si>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</si>
  <si>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</si>
  <si>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</si>
  <si>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</si>
  <si>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</si>
  <si>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</si>
  <si>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</si>
  <si>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</si>
  <si>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</si>
  <si>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</si>
  <si>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</si>
  <si>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</si>
  <si>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</si>
  <si>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</si>
  <si>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</si>
  <si>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</si>
  <si>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</si>
  <si>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</si>
  <si>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</si>
  <si>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</si>
  <si>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</si>
  <si>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</si>
  <si>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</si>
  <si>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</si>
  <si>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</si>
  <si>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</si>
  <si>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</si>
  <si>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</si>
  <si>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</si>
  <si>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</si>
  <si>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</si>
  <si>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</si>
  <si>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</si>
  <si>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</si>
  <si>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</si>
  <si>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</si>
  <si>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</si>
  <si>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</si>
  <si>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</si>
  <si>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</si>
  <si>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</si>
  <si>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</si>
  <si>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</si>
  <si>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</si>
  <si>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</si>
  <si>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</si>
  <si>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</si>
  <si>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</si>
  <si>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</si>
  <si>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</si>
  <si>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</si>
  <si>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</si>
  <si>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</si>
  <si>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</si>
  <si>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</si>
  <si>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</si>
  <si>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</si>
  <si>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</si>
  <si>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</si>
  <si>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</si>
  <si>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</si>
  <si>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</si>
  <si>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</si>
  <si>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</si>
  <si>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</si>
  <si>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</si>
  <si>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</si>
  <si>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</si>
  <si>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</si>
  <si>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</si>
  <si>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</si>
  <si>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</si>
  <si>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</si>
  <si>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</si>
  <si>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</si>
  <si>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</si>
  <si>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</si>
  <si>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</si>
  <si>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</si>
  <si>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</si>
  <si>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</si>
  <si>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</si>
  <si>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</si>
  <si>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</si>
  <si>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</si>
  <si>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</si>
  <si>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</si>
  <si>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</si>
  <si>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</si>
  <si>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</si>
  <si>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</si>
  <si>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</si>
  <si>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</si>
  <si>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</si>
  <si>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</si>
  <si>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</si>
  <si>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</si>
  <si>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</si>
  <si>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</si>
  <si>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</si>
  <si>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</si>
  <si>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</si>
  <si>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</si>
  <si>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</si>
  <si>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</si>
  <si>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</si>
  <si>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</si>
  <si>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</si>
  <si>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</si>
  <si>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</si>
  <si>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</si>
  <si>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</si>
  <si>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</si>
  <si>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</si>
  <si>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</si>
  <si>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</si>
  <si>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</si>
  <si>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</si>
  <si>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</si>
  <si>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</si>
  <si>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</si>
  <si>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</si>
  <si>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</si>
  <si>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</si>
  <si>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</si>
  <si>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</si>
  <si>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</si>
  <si>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</si>
  <si>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</si>
  <si>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</si>
  <si>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</si>
  <si>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</si>
  <si>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</si>
  <si>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</si>
  <si>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</si>
  <si>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</si>
  <si>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</si>
  <si>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</si>
  <si>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</si>
  <si>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</si>
  <si>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</si>
  <si>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</si>
  <si>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</si>
  <si>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</si>
  <si>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</si>
  <si>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</si>
  <si>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</si>
  <si>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</si>
  <si>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</si>
  <si>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</si>
  <si>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</si>
  <si>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</si>
  <si>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</si>
  <si>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</si>
  <si>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</si>
  <si>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</si>
  <si>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</si>
  <si>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</si>
  <si>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</si>
  <si>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</si>
  <si>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</si>
  <si>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</si>
  <si>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</si>
  <si>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</si>
  <si>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</si>
  <si>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</si>
  <si>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</si>
  <si>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</si>
  <si>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</si>
  <si>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</si>
  <si>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</si>
  <si>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</si>
  <si>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</si>
  <si>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</si>
  <si>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</si>
  <si>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</si>
  <si>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</si>
  <si>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</si>
  <si>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</si>
  <si>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</si>
  <si>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</si>
  <si>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</si>
  <si>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</si>
  <si>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</si>
  <si>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</si>
  <si>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</si>
  <si>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</si>
  <si>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</si>
  <si>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</si>
  <si>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</si>
  <si>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</si>
  <si>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</si>
  <si>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</si>
  <si>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</si>
  <si>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</si>
  <si>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</si>
  <si>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</si>
  <si>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</si>
  <si>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</si>
  <si>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</si>
  <si>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</si>
  <si>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</si>
  <si>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</si>
  <si>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</si>
  <si>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</si>
  <si>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</si>
  <si>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</si>
  <si>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</si>
  <si>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</si>
  <si>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</si>
  <si>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</si>
  <si>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</si>
  <si>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</si>
  <si>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</si>
  <si>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</si>
  <si>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</si>
  <si>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</si>
  <si>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</si>
  <si>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</si>
  <si>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</si>
  <si>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</si>
  <si>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</si>
  <si>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</si>
  <si>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</si>
  <si>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</si>
  <si>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</si>
  <si>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</si>
  <si>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</si>
  <si>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</si>
  <si>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</si>
  <si>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</si>
  <si>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</si>
  <si>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</si>
  <si>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</si>
  <si>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</si>
  <si>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</si>
  <si>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</si>
  <si>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</si>
  <si>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</si>
  <si>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</si>
  <si>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</si>
  <si>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</si>
  <si>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</si>
  <si>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</si>
  <si>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</si>
  <si>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</si>
  <si>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</si>
  <si>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</si>
  <si>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</si>
  <si>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</si>
  <si>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</si>
  <si>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</si>
  <si>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</si>
  <si>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</si>
  <si>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</si>
  <si>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</si>
  <si>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</si>
  <si>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</si>
  <si>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</si>
  <si>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</si>
  <si>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</si>
  <si>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</si>
  <si>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</si>
  <si>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</si>
  <si>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</si>
  <si>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</si>
  <si>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</si>
  <si>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</si>
  <si>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</si>
  <si>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</si>
  <si>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</si>
  <si>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</si>
  <si>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</si>
  <si>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</si>
  <si>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</si>
  <si>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</si>
  <si>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</si>
  <si>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</si>
  <si>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</si>
  <si>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</si>
  <si>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</si>
  <si>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</si>
  <si>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</si>
  <si>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</si>
  <si>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</si>
  <si>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</si>
  <si>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</si>
  <si>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</si>
  <si>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</si>
  <si>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</si>
  <si>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</si>
  <si>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</si>
  <si>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</si>
  <si>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</si>
  <si>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</si>
  <si>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</si>
  <si>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</si>
  <si>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</si>
  <si>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</si>
  <si>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</si>
  <si>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</si>
  <si>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</si>
  <si>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</si>
  <si>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</si>
  <si>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</si>
  <si>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</si>
  <si>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</si>
  <si>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</si>
  <si>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</si>
  <si>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</si>
  <si>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</si>
  <si>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</si>
  <si>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</si>
  <si>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</si>
  <si>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</si>
  <si>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</si>
  <si>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</si>
  <si>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</si>
  <si>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</si>
  <si>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</si>
  <si>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</si>
  <si>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</si>
  <si>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</si>
  <si>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</si>
  <si>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</si>
  <si>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</si>
  <si>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</si>
  <si>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</si>
  <si>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</si>
  <si>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</si>
  <si>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</si>
  <si>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</si>
  <si>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</si>
  <si>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</si>
  <si>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</si>
  <si>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</si>
  <si>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</si>
  <si>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</si>
  <si>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</si>
  <si>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</si>
  <si>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</si>
  <si>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</si>
  <si>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</si>
  <si>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</si>
  <si>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</si>
  <si>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</si>
  <si>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</si>
  <si>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</si>
  <si>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</si>
  <si>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</si>
  <si>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</si>
  <si>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</si>
  <si>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</si>
  <si>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</si>
  <si>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</si>
  <si>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</si>
  <si>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</si>
  <si>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</si>
  <si>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</si>
  <si>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</si>
  <si>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</si>
  <si>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</si>
  <si>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</si>
  <si>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</si>
  <si>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</si>
  <si>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</si>
  <si>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</si>
  <si>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</si>
  <si>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</si>
  <si>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</si>
  <si>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</si>
  <si>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</si>
  <si>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</si>
  <si>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</si>
  <si>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</si>
  <si>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</si>
  <si>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</si>
  <si>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</si>
  <si>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</si>
  <si>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</si>
  <si>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</si>
  <si>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</si>
  <si>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</si>
  <si>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</si>
  <si>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</si>
  <si>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</si>
  <si>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</si>
  <si>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</si>
  <si>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</si>
  <si>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</si>
  <si>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</si>
  <si>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</si>
  <si>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</si>
  <si>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</si>
  <si>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</si>
  <si>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</si>
  <si>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</si>
  <si>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</si>
  <si>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</si>
  <si>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</si>
  <si>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</si>
  <si>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</si>
  <si>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</si>
  <si>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</si>
  <si>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</si>
  <si>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</si>
  <si>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</si>
  <si>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</si>
  <si>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</si>
  <si>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</si>
  <si>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</si>
  <si>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</si>
  <si>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</si>
  <si>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</si>
  <si>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</si>
  <si>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</si>
  <si>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</si>
  <si>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</si>
  <si>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</si>
  <si>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</si>
  <si>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</si>
  <si>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</si>
  <si>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</si>
  <si>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</si>
  <si>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</si>
  <si>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</si>
  <si>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</si>
  <si>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</si>
  <si>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</si>
  <si>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</si>
  <si>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</si>
  <si>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</si>
  <si>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</si>
  <si>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</si>
  <si>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</si>
  <si>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</si>
  <si>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</si>
  <si>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</si>
  <si>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</si>
  <si>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</si>
  <si>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</si>
  <si>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</si>
  <si>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</si>
  <si>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</si>
  <si>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</si>
  <si>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</si>
  <si>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</si>
  <si>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</si>
  <si>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</si>
  <si>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</si>
  <si>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</si>
  <si>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</si>
  <si>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</si>
  <si>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</si>
  <si>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</si>
  <si>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</si>
  <si>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</si>
  <si>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</si>
  <si>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</si>
  <si>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</si>
  <si>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</si>
  <si>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</si>
  <si>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</si>
  <si>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</si>
  <si>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</si>
  <si>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</si>
  <si>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</si>
  <si>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</si>
  <si>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</si>
  <si>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</si>
  <si>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</si>
  <si>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</si>
  <si>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</si>
  <si>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</si>
  <si>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</si>
  <si>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</si>
  <si>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</si>
  <si>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</si>
  <si>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</si>
  <si>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</si>
  <si>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</si>
  <si>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</si>
  <si>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</si>
  <si>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</si>
  <si>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</si>
  <si>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</si>
  <si>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</si>
  <si>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</si>
  <si>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</si>
  <si>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</si>
  <si>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</si>
  <si>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</si>
  <si>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</si>
  <si>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</si>
  <si>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</si>
  <si>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</si>
  <si>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</si>
  <si>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</si>
  <si>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</si>
  <si>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</si>
  <si>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</si>
  <si>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</si>
  <si>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</si>
  <si>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</si>
  <si>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</si>
  <si>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</si>
  <si>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</si>
  <si>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</si>
  <si>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</si>
  <si>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</si>
  <si>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</si>
  <si>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</si>
  <si>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</si>
  <si>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</si>
  <si>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</si>
  <si>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</si>
  <si>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</si>
  <si>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</si>
  <si>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</si>
  <si>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</si>
  <si>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</si>
  <si>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</si>
  <si>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</si>
  <si>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</si>
  <si>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</si>
  <si>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</si>
  <si>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</si>
  <si>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</si>
  <si>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</si>
  <si>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</si>
  <si>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</si>
  <si>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</si>
  <si>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</si>
  <si>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</si>
  <si>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</si>
  <si>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</si>
  <si>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</si>
  <si>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</si>
  <si>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</si>
  <si>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</si>
  <si>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</si>
  <si>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</si>
  <si>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</si>
  <si>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</si>
  <si>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</si>
  <si>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</si>
  <si>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</si>
  <si>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</si>
  <si>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</si>
  <si>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</si>
  <si>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</si>
  <si>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</si>
  <si>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</si>
  <si>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</si>
  <si>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</si>
  <si>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</si>
  <si>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</si>
  <si>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</si>
  <si>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</si>
  <si>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</si>
  <si>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</si>
  <si>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</si>
  <si>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</si>
  <si>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</si>
  <si>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</si>
  <si>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</si>
  <si>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</si>
  <si>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</si>
  <si>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</si>
  <si>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</si>
  <si>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</si>
  <si>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</si>
  <si>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</si>
  <si>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</si>
  <si>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</si>
  <si>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</si>
  <si>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</si>
  <si>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</si>
  <si>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</si>
  <si>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</si>
  <si>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</si>
  <si>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</si>
  <si>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</si>
  <si>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</si>
  <si>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</si>
  <si>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</si>
  <si>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</si>
  <si>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</si>
  <si>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</si>
  <si>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</si>
  <si>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</si>
  <si>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</si>
  <si>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</si>
  <si>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</si>
  <si>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</si>
  <si>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</si>
  <si>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</si>
  <si>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</si>
  <si>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</si>
  <si>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</si>
  <si>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</si>
  <si>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</si>
  <si>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</si>
  <si>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</si>
  <si>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</si>
  <si>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</si>
  <si>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</si>
  <si>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</si>
  <si>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</si>
  <si>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</si>
  <si>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</si>
  <si>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</si>
  <si>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</si>
  <si>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</si>
  <si>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</si>
  <si>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</si>
  <si>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</si>
  <si>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</si>
  <si>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</si>
  <si>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</si>
  <si>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</si>
  <si>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</si>
  <si>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</si>
  <si>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</si>
  <si>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</si>
  <si>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</si>
  <si>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</si>
  <si>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</si>
  <si>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</si>
  <si>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</si>
  <si>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</si>
  <si>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</si>
  <si>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</si>
  <si>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</si>
  <si>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</si>
  <si>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</si>
  <si>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</si>
  <si>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</si>
  <si>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</si>
  <si>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</si>
  <si>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</si>
  <si>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</si>
  <si>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</si>
  <si>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</si>
  <si>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</si>
  <si>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</si>
  <si>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</si>
  <si>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</si>
  <si>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</si>
  <si>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</si>
  <si>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</si>
  <si>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</si>
  <si>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</si>
  <si>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</si>
  <si>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</si>
  <si>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</si>
  <si>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</si>
  <si>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</si>
  <si>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</si>
  <si>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</si>
  <si>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</si>
  <si>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</si>
  <si>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</si>
  <si>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</si>
  <si>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</si>
  <si>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</si>
  <si>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</si>
  <si>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</si>
  <si>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</si>
  <si>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</si>
  <si>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</si>
  <si>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</si>
  <si>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</si>
  <si>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</si>
  <si>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</si>
  <si>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</si>
  <si>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</si>
  <si>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</si>
  <si>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</si>
  <si>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</si>
  <si>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</si>
  <si>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</si>
  <si>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</si>
  <si>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</si>
  <si>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</si>
  <si>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</si>
  <si>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</si>
  <si>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</si>
  <si>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</si>
  <si>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</si>
  <si>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</si>
  <si>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</si>
  <si>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</si>
  <si>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</si>
  <si>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</si>
  <si>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</si>
  <si>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</si>
  <si>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</si>
  <si>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</si>
  <si>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</si>
  <si>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</si>
  <si>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</si>
  <si>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</si>
  <si>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</si>
  <si>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</si>
  <si>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</si>
  <si>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</si>
  <si>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</si>
  <si>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</si>
  <si>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</si>
  <si>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</si>
  <si>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</si>
  <si>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</si>
  <si>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</si>
  <si>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</si>
  <si>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</si>
  <si>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</si>
  <si>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</si>
  <si>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</si>
  <si>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</si>
  <si>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</si>
  <si>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</si>
  <si>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</si>
  <si>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</si>
  <si>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</si>
  <si>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</si>
  <si>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</si>
  <si>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</si>
  <si>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</si>
  <si>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</si>
  <si>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</si>
  <si>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</si>
  <si>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</si>
  <si>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</si>
  <si>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</si>
  <si>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</si>
  <si>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</si>
  <si>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</si>
  <si>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</si>
  <si>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</si>
  <si>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</si>
  <si>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</si>
  <si>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</si>
  <si>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</si>
  <si>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</si>
  <si>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</si>
  <si>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</si>
  <si>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</si>
  <si>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</si>
  <si>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</si>
  <si>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</si>
  <si>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</si>
  <si>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</si>
  <si>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</si>
  <si>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</si>
  <si>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</si>
  <si>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</si>
  <si>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</si>
  <si>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</si>
  <si>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</si>
  <si>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</si>
  <si>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</si>
  <si>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</si>
  <si>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</si>
  <si>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</si>
  <si>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</si>
  <si>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</si>
  <si>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</si>
  <si>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</si>
  <si>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</si>
  <si>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</si>
  <si>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</si>
  <si>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</si>
  <si>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</si>
  <si>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</si>
  <si>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</si>
  <si>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</si>
  <si>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</si>
  <si>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</si>
  <si>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</si>
  <si>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</si>
  <si>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</si>
  <si>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</si>
  <si>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</si>
  <si>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</si>
  <si>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</si>
  <si>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</si>
  <si>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</si>
  <si>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</si>
  <si>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</si>
  <si>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</si>
  <si>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</si>
  <si>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</si>
  <si>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</si>
  <si>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</si>
  <si>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</si>
  <si>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</si>
  <si>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</si>
  <si>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</si>
  <si>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</si>
  <si>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</si>
  <si>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</si>
  <si>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</si>
  <si>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</si>
  <si>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</si>
  <si>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</si>
  <si>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</si>
  <si>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</si>
  <si>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</si>
  <si>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</si>
  <si>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</si>
  <si>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</si>
  <si>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</si>
  <si>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</si>
  <si>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</si>
  <si>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</si>
  <si>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</si>
  <si>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</si>
  <si>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</si>
  <si>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</si>
  <si>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</si>
  <si>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</si>
  <si>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</si>
  <si>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</si>
  <si>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</si>
  <si>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</si>
  <si>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</si>
  <si>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</si>
  <si>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</si>
  <si>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</si>
  <si>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</si>
  <si>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</si>
  <si>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</si>
  <si>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</si>
  <si>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</si>
  <si>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</si>
  <si>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</si>
  <si>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</si>
  <si>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</si>
  <si>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</si>
  <si>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</si>
  <si>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</si>
  <si>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</si>
  <si>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</si>
  <si>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</si>
  <si>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</si>
  <si>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</si>
  <si>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</si>
  <si>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</si>
  <si>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</si>
  <si>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</si>
  <si>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</si>
  <si>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</si>
  <si>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</si>
  <si>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</si>
  <si>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</si>
  <si>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</si>
  <si>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</si>
  <si>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</si>
  <si>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</si>
  <si>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</si>
  <si>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</si>
  <si>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</si>
  <si>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</si>
  <si>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</si>
  <si>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</si>
  <si>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</si>
  <si>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</si>
  <si>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</si>
  <si>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</si>
  <si>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</si>
  <si>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</si>
  <si>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</si>
  <si>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</si>
  <si>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</si>
  <si>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</si>
  <si>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</si>
  <si>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</si>
  <si>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</si>
  <si>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</si>
  <si>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</si>
  <si>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</si>
  <si>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</si>
  <si>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</si>
  <si>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</si>
  <si>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</si>
  <si>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</si>
  <si>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</si>
  <si>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</si>
  <si>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</si>
  <si>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</si>
  <si>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</si>
  <si>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</si>
  <si>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</si>
  <si>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</si>
  <si>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</si>
  <si>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</si>
  <si>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</si>
  <si>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</si>
  <si>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</si>
  <si>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</si>
  <si>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</si>
  <si>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</si>
  <si>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</si>
  <si>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</si>
  <si>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</si>
  <si>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</si>
  <si>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</si>
  <si>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</si>
  <si>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</si>
  <si>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</si>
  <si>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</si>
  <si>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</si>
  <si>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</si>
  <si>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</si>
  <si>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</si>
  <si>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</si>
  <si>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</si>
  <si>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</si>
  <si>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</si>
  <si>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</si>
  <si>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</si>
  <si>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</si>
  <si>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</si>
  <si>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</si>
  <si>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</si>
  <si>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</si>
  <si>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</si>
  <si>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</si>
  <si>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</si>
  <si>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</si>
  <si>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</si>
  <si>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</si>
  <si>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</si>
  <si>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</si>
  <si>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</si>
  <si>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</si>
  <si>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</si>
  <si>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</si>
  <si>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</si>
  <si>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</si>
  <si>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</si>
  <si>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</si>
  <si>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</si>
  <si>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</si>
  <si>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</si>
  <si>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</si>
  <si>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</si>
  <si>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</si>
  <si>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</si>
  <si>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</si>
  <si>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</si>
  <si>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</si>
  <si>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</si>
  <si>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</si>
  <si>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</si>
  <si>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</si>
  <si>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</si>
  <si>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</si>
  <si>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</si>
  <si>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</si>
  <si>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</si>
  <si>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</si>
  <si>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</si>
  <si>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</si>
  <si>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</si>
  <si>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</si>
  <si>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</si>
  <si>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</si>
  <si>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</si>
  <si>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</si>
  <si>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</si>
  <si>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</si>
  <si>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</si>
  <si>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</si>
  <si>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</si>
  <si>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</si>
  <si>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</si>
  <si>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</si>
  <si>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</si>
  <si>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</si>
  <si>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</si>
  <si>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</si>
  <si>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</si>
  <si>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</si>
  <si>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</si>
  <si>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</si>
  <si>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</si>
  <si>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</si>
  <si>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</si>
  <si>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</si>
  <si>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</si>
  <si>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</si>
  <si>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</si>
  <si>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</si>
  <si>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</si>
  <si>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</si>
  <si>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</si>
  <si>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</si>
  <si>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</si>
  <si>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</si>
  <si>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</si>
  <si>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</si>
  <si>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</si>
  <si>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</si>
  <si>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</si>
  <si>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</si>
  <si>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</si>
  <si>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</si>
  <si>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</si>
  <si>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</si>
  <si>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</si>
  <si>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</si>
  <si>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</si>
  <si>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</si>
  <si>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</si>
  <si>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</si>
  <si>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</si>
  <si>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</si>
  <si>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</si>
  <si>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</si>
  <si>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</si>
  <si>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</si>
  <si>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</si>
  <si>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</si>
  <si>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</si>
  <si>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</si>
  <si>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</si>
  <si>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</si>
  <si>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</si>
  <si>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</si>
  <si>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</si>
  <si>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</si>
  <si>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</si>
  <si>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</si>
  <si>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</si>
  <si>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</si>
  <si>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</si>
  <si>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</si>
  <si>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</si>
  <si>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</si>
  <si>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</si>
  <si>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</si>
  <si>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</si>
  <si>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</si>
  <si>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</si>
  <si>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</si>
  <si>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</si>
  <si>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</si>
  <si>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</si>
  <si>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</si>
  <si>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</si>
  <si>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</si>
  <si>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</si>
  <si>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</si>
  <si>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</si>
  <si>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</si>
  <si>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</si>
  <si>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</si>
  <si>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</si>
  <si>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</si>
  <si>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</si>
  <si>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</si>
  <si>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</si>
  <si>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</si>
  <si>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</si>
  <si>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</si>
  <si>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</si>
  <si>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</si>
  <si>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</si>
  <si>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</si>
  <si>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</si>
  <si>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</si>
  <si>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</si>
  <si>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</si>
  <si>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</si>
  <si>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</si>
  <si>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</si>
  <si>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</si>
  <si>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</si>
  <si>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</si>
  <si>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</si>
  <si>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</si>
  <si>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</si>
  <si>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</si>
  <si>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</si>
  <si>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</si>
  <si>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</si>
  <si>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</si>
  <si>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</si>
  <si>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</si>
  <si>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</si>
  <si>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</si>
  <si>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</si>
  <si>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</si>
  <si>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</si>
  <si>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</si>
  <si>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</si>
  <si>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</si>
  <si>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</si>
  <si>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</si>
  <si>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</si>
  <si>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</si>
  <si>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</si>
  <si>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</si>
  <si>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</si>
  <si>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</si>
  <si>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</si>
  <si>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</si>
  <si>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</si>
  <si>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</si>
  <si>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</si>
  <si>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</si>
  <si>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</si>
  <si>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</si>
  <si>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</si>
  <si>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</si>
  <si>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</si>
  <si>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</si>
  <si>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</si>
  <si>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</si>
  <si>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</si>
  <si>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</si>
  <si>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</si>
  <si>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</si>
  <si>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</si>
  <si>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</si>
  <si>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</si>
  <si>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</si>
  <si>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</si>
  <si>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</si>
  <si>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</si>
  <si>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</si>
  <si>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</si>
  <si>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</si>
  <si>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</si>
  <si>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</si>
  <si>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</si>
  <si>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</si>
  <si>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</si>
  <si>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</si>
  <si>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</si>
  <si>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</si>
  <si>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</si>
  <si>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</si>
  <si>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</si>
  <si>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</si>
  <si>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</si>
  <si>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</si>
  <si>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</si>
  <si>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</si>
  <si>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</si>
  <si>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</si>
  <si>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</si>
  <si>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</si>
  <si>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</si>
  <si>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</si>
  <si>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</si>
  <si>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</si>
  <si>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</si>
  <si>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</si>
  <si>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</si>
  <si>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</si>
  <si>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</si>
  <si>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</si>
  <si>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</si>
  <si>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</si>
  <si>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</si>
  <si>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</si>
  <si>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</si>
  <si>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</si>
  <si>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</si>
  <si>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</si>
  <si>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</si>
  <si>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</si>
  <si>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</si>
  <si>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</si>
  <si>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</si>
  <si>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</si>
  <si>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</si>
  <si>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</si>
  <si>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</si>
  <si>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</si>
  <si>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</si>
  <si>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</si>
  <si>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</si>
  <si>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</si>
  <si>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</si>
  <si>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</si>
  <si>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</si>
  <si>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</si>
  <si>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</si>
  <si>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</si>
  <si>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</si>
  <si>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</si>
  <si>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</si>
  <si>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</si>
  <si>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</si>
  <si>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</si>
  <si>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</si>
  <si>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</si>
  <si>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</si>
  <si>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</si>
  <si>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</si>
  <si>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</si>
  <si>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</si>
  <si>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</si>
  <si>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</si>
  <si>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</si>
  <si>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</si>
  <si>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</si>
  <si>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</si>
  <si>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</si>
  <si>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</si>
  <si>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</si>
  <si>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</si>
  <si>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</si>
  <si>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</si>
  <si>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</si>
  <si>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</si>
  <si>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</si>
  <si>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</si>
  <si>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</si>
  <si>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</si>
  <si>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</si>
  <si>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</si>
  <si>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</si>
  <si>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</si>
  <si>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</si>
  <si>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</si>
  <si>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</si>
  <si>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</si>
  <si>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</si>
  <si>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</si>
  <si>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</si>
  <si>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</si>
  <si>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</si>
  <si>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</si>
  <si>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</si>
  <si>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</si>
  <si>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</si>
  <si>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</si>
  <si>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</si>
  <si>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</si>
  <si>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</si>
  <si>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</si>
  <si>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</si>
  <si>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</si>
  <si>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</si>
  <si>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</si>
  <si>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</si>
  <si>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</si>
  <si>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</si>
  <si>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</si>
  <si>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</si>
  <si>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</si>
  <si>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</si>
  <si>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</si>
  <si>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</si>
  <si>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</si>
  <si>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</si>
  <si>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</si>
  <si>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</si>
  <si>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</si>
  <si>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</si>
  <si>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</si>
  <si>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</si>
  <si>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</si>
  <si>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</si>
  <si>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</si>
  <si>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</si>
  <si>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</si>
  <si>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</si>
  <si>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</si>
  <si>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</si>
  <si>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</si>
  <si>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</si>
  <si>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</si>
  <si>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</si>
  <si>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</si>
  <si>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</si>
  <si>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</si>
  <si>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</si>
  <si>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</si>
  <si>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</si>
  <si>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</si>
  <si>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</si>
  <si>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</si>
  <si>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</si>
  <si>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</si>
  <si>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</si>
  <si>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</si>
  <si>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</si>
  <si>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</si>
  <si>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</si>
  <si>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</si>
  <si>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</si>
  <si>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</si>
  <si>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</si>
  <si>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</si>
  <si>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</si>
  <si>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</si>
  <si>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</si>
  <si>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</si>
  <si>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</si>
  <si>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</si>
  <si>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</si>
  <si>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</si>
  <si>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</si>
  <si>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</si>
  <si>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</si>
  <si>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</si>
  <si>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</si>
  <si>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</si>
  <si>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</si>
  <si>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</si>
  <si>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</si>
  <si>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</si>
  <si>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</si>
  <si>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</si>
  <si>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</si>
  <si>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</si>
  <si>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</si>
  <si>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</si>
  <si>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</si>
  <si>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</si>
  <si>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</si>
  <si>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</si>
  <si>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</si>
  <si>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</si>
  <si>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</si>
  <si>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</si>
  <si>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</si>
  <si>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</si>
  <si>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</si>
  <si>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</si>
  <si>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</si>
  <si>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</si>
  <si>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</si>
  <si>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</si>
  <si>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</si>
  <si>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</si>
  <si>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</si>
  <si>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</si>
  <si>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</si>
  <si>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</si>
  <si>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</si>
  <si>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</si>
  <si>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</si>
  <si>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</si>
  <si>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</si>
  <si>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</si>
  <si>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</si>
  <si>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</si>
  <si>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</si>
  <si>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</si>
  <si>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</si>
  <si>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</si>
  <si>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</si>
  <si>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</si>
  <si>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</si>
  <si>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</si>
  <si>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</si>
  <si>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</si>
  <si>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</si>
  <si>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</si>
  <si>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</si>
  <si>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</si>
  <si>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</si>
  <si>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</si>
  <si>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</si>
  <si>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</si>
  <si>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</si>
  <si>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</si>
  <si>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</si>
  <si>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</si>
  <si>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</si>
  <si>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</si>
  <si>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</si>
  <si>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</si>
  <si>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</si>
  <si>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</si>
  <si>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</si>
  <si>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</si>
  <si>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</si>
  <si>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</si>
  <si>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</si>
  <si>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</si>
  <si>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</si>
  <si>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</si>
  <si>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</si>
  <si>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</si>
  <si>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</si>
  <si>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</si>
  <si>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</si>
  <si>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</si>
  <si>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</si>
  <si>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</si>
  <si>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</si>
  <si>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</si>
  <si>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</si>
  <si>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</si>
  <si>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</si>
  <si>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</si>
  <si>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</si>
  <si>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</si>
  <si>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</si>
  <si>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</si>
  <si>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</si>
  <si>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</si>
  <si>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</si>
  <si>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</si>
  <si>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</si>
  <si>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</si>
  <si>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</si>
  <si>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</si>
  <si>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</si>
  <si>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</si>
  <si>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</si>
  <si>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</si>
  <si>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</si>
  <si>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</si>
  <si>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</si>
  <si>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</si>
  <si>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</si>
  <si>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</si>
  <si>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</si>
  <si>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</si>
  <si>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</si>
  <si>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</si>
  <si>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</si>
  <si>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</si>
  <si>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</si>
  <si>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</si>
  <si>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</si>
  <si>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</si>
  <si>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</si>
  <si>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</si>
  <si>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</si>
  <si>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</si>
  <si>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</si>
  <si>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</si>
  <si>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</si>
  <si>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</si>
  <si>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</si>
  <si>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</si>
  <si>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</si>
  <si>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</si>
  <si>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</si>
  <si>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</si>
  <si>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</si>
  <si>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</si>
  <si>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</si>
  <si>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</si>
  <si>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</si>
  <si>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</si>
  <si>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</si>
  <si>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</si>
  <si>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</si>
  <si>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</si>
  <si>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</si>
  <si>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</si>
  <si>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</si>
  <si>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</si>
  <si>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</si>
  <si>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</si>
  <si>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</si>
  <si>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</si>
  <si>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</si>
  <si>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</si>
  <si>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</si>
  <si>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</si>
  <si>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</si>
  <si>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</si>
  <si>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</si>
  <si>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</si>
  <si>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</si>
  <si>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</si>
  <si>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</si>
  <si>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</si>
  <si>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</si>
  <si>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</si>
  <si>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</si>
  <si>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</si>
  <si>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</si>
  <si>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</si>
  <si>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</si>
  <si>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</si>
  <si>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</si>
  <si>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</si>
  <si>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</si>
  <si>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</si>
  <si>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</si>
  <si>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</si>
  <si>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</si>
  <si>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</si>
  <si>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</si>
  <si>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</si>
  <si>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</si>
  <si>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</si>
  <si>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</si>
  <si>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</si>
  <si>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</si>
  <si>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</si>
  <si>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</si>
  <si>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</si>
  <si>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</si>
  <si>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</si>
  <si>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</si>
  <si>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</si>
  <si>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</si>
  <si>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</si>
  <si>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</si>
  <si>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</si>
  <si>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</si>
  <si>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</si>
  <si>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</si>
  <si>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</si>
  <si>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</si>
  <si>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</si>
  <si>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</si>
  <si>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</si>
  <si>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</si>
  <si>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</si>
  <si>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</si>
  <si>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</si>
  <si>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</si>
  <si>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</si>
  <si>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</si>
  <si>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</si>
  <si>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</si>
  <si>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</si>
  <si>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</si>
  <si>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</si>
  <si>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</si>
  <si>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</si>
  <si>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</si>
  <si>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</si>
  <si>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</si>
  <si>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</si>
  <si>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</si>
  <si>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</si>
  <si>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</si>
  <si>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</si>
  <si>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</si>
  <si>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</si>
  <si>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</si>
  <si>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</si>
  <si>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</si>
  <si>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</si>
  <si>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</si>
  <si>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</si>
  <si>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</si>
  <si>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</si>
  <si>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</si>
  <si>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</si>
  <si>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</si>
  <si>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</si>
  <si>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</si>
  <si>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</si>
  <si>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</si>
  <si>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</si>
  <si>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</si>
  <si>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</si>
  <si>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</si>
  <si>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</si>
  <si>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</si>
  <si>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</si>
  <si>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</si>
  <si>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</si>
  <si>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</si>
  <si>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</si>
  <si>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</si>
  <si>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</si>
  <si>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</si>
  <si>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</si>
  <si>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</si>
  <si>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</si>
  <si>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</si>
  <si>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</si>
  <si>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</si>
  <si>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</si>
  <si>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</si>
  <si>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</si>
  <si>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</si>
  <si>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</si>
  <si>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</si>
  <si>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</si>
  <si>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</si>
  <si>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</si>
  <si>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</si>
  <si>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</si>
  <si>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</si>
  <si>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</si>
  <si>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</si>
  <si>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</si>
  <si>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</si>
  <si>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</si>
  <si>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</si>
  <si>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</si>
  <si>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</si>
  <si>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</si>
  <si>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</si>
  <si>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</si>
  <si>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</si>
  <si>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</si>
  <si>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</si>
  <si>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</si>
  <si>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</si>
  <si>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</si>
  <si>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</si>
  <si>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</si>
  <si>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</si>
  <si>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</si>
  <si>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</si>
  <si>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</si>
  <si>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</si>
  <si>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</si>
  <si>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</si>
  <si>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</si>
  <si>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</si>
  <si>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</si>
  <si>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</si>
  <si>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</si>
  <si>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</si>
  <si>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</si>
  <si>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</si>
  <si>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</si>
  <si>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</si>
  <si>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</si>
  <si>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</si>
  <si>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</si>
  <si>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</si>
  <si>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</si>
  <si>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</si>
  <si>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</si>
  <si>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</si>
  <si>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</si>
  <si>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</si>
  <si>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</si>
  <si>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</si>
  <si>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</si>
  <si>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</si>
  <si>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</si>
  <si>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</si>
  <si>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</si>
  <si>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</si>
  <si>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</si>
  <si>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</si>
  <si>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</si>
  <si>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</si>
  <si>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</si>
  <si>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</si>
  <si>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</si>
  <si>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</si>
  <si>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</si>
  <si>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</si>
  <si>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</si>
  <si>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</si>
  <si>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</si>
  <si>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</si>
  <si>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</si>
  <si>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</si>
  <si>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</si>
  <si>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</si>
  <si>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</si>
  <si>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</si>
  <si>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</si>
  <si>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</si>
  <si>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</si>
  <si>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</si>
  <si>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</si>
  <si>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</si>
  <si>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</si>
  <si>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</si>
  <si>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</si>
  <si>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</si>
  <si>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</si>
  <si>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</si>
  <si>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</si>
  <si>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</si>
  <si>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</si>
  <si>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</si>
  <si>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</si>
  <si>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</si>
  <si>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</si>
  <si>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</si>
  <si>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</si>
  <si>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</si>
  <si>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</si>
  <si>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</si>
  <si>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</si>
  <si>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</si>
  <si>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</si>
  <si>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</si>
  <si>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</si>
  <si>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</si>
  <si>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</si>
  <si>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</si>
  <si>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</si>
  <si>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</si>
  <si>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</si>
  <si>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</si>
  <si>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</si>
  <si>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</si>
  <si>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</si>
  <si>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</si>
  <si>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</si>
  <si>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</si>
  <si>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</si>
  <si>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</si>
  <si>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</si>
  <si>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</si>
  <si>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</si>
  <si>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</si>
  <si>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</si>
  <si>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</si>
  <si>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</si>
  <si>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</si>
  <si>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</si>
  <si>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</si>
  <si>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</si>
  <si>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</si>
  <si>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</si>
  <si>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</si>
  <si>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</si>
  <si>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</si>
  <si>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</si>
  <si>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</si>
  <si>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</si>
  <si>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</si>
  <si>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</si>
  <si>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</si>
  <si>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</si>
  <si>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</si>
  <si>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</si>
  <si>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</si>
  <si>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</si>
  <si>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</si>
  <si>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</si>
  <si>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</si>
  <si>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</si>
  <si>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</si>
  <si>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</si>
  <si>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</si>
  <si>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</si>
  <si>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</si>
  <si>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</si>
  <si>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</si>
  <si>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</si>
  <si>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</si>
  <si>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</si>
  <si>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</si>
  <si>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</si>
  <si>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</si>
  <si>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</si>
  <si>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</si>
  <si>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</si>
  <si>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</si>
  <si>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</si>
  <si>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</si>
  <si>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</si>
  <si>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</si>
  <si>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</si>
  <si>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</si>
  <si>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</si>
  <si>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</si>
  <si>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</si>
  <si>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</si>
  <si>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</si>
  <si>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</si>
  <si>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</si>
  <si>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</si>
  <si>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</si>
  <si>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</si>
  <si>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</si>
  <si>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</si>
  <si>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</si>
  <si>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</si>
  <si>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</si>
  <si>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</si>
  <si>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</si>
  <si>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</si>
  <si>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</si>
  <si>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</si>
  <si>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</si>
  <si>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</si>
  <si>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</si>
  <si>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</si>
  <si>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</si>
  <si>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</si>
  <si>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</si>
  <si>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</si>
  <si>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</si>
  <si>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</si>
  <si>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</si>
  <si>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</si>
  <si>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</si>
  <si>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</si>
  <si>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</si>
  <si>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</si>
  <si>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</si>
  <si>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</si>
  <si>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</si>
  <si>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</si>
  <si>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</si>
  <si>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</si>
  <si>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</si>
  <si>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</si>
  <si>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</si>
  <si>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</si>
  <si>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</si>
  <si>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</si>
  <si>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</si>
  <si>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</si>
  <si>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</si>
  <si>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</si>
  <si>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</si>
  <si>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</si>
  <si>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</si>
  <si>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</si>
  <si>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</si>
  <si>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</si>
  <si>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</si>
  <si>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</si>
  <si>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</si>
  <si>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</si>
  <si>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</si>
  <si>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</si>
  <si>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</si>
  <si>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</si>
  <si>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</si>
  <si>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</si>
  <si>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</si>
  <si>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</si>
  <si>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</si>
  <si>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</si>
  <si>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</si>
  <si>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</si>
  <si>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</si>
  <si>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</si>
  <si>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</si>
  <si>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</si>
  <si>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</si>
  <si>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</si>
  <si>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</si>
  <si>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</si>
  <si>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</si>
  <si>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</si>
  <si>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</si>
  <si>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</si>
  <si>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</si>
  <si>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</si>
  <si>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</si>
  <si>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</si>
  <si>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</si>
  <si>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</si>
  <si>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</si>
  <si>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</si>
  <si>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</si>
  <si>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</si>
  <si>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</si>
  <si>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</si>
  <si>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</si>
  <si>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</si>
  <si>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</si>
  <si>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</si>
  <si>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</si>
  <si>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</si>
  <si>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</si>
  <si>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</si>
  <si>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</si>
  <si>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</si>
  <si>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</si>
  <si>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</si>
  <si>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</si>
  <si>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</si>
  <si>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</si>
  <si>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</si>
  <si>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</si>
  <si>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</si>
  <si>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</si>
  <si>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</si>
  <si>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</si>
  <si>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</si>
  <si>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</si>
  <si>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</si>
  <si>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</si>
  <si>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</si>
  <si>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</si>
  <si>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</si>
  <si>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</si>
  <si>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</si>
  <si>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</si>
  <si>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</si>
  <si>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</si>
  <si>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</si>
  <si>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</si>
  <si>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</si>
  <si>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</si>
  <si>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</si>
  <si>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</si>
  <si>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</si>
  <si>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</si>
  <si>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</si>
  <si>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</si>
  <si>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</si>
  <si>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</si>
  <si>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</si>
  <si>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</si>
  <si>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</si>
  <si>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</si>
  <si>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</si>
  <si>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</si>
  <si>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</si>
  <si>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</si>
  <si>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</si>
  <si>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</si>
  <si>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</si>
  <si>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</si>
  <si>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</si>
  <si>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</si>
  <si>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</si>
  <si>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</si>
  <si>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</si>
  <si>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</si>
  <si>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</si>
  <si>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</si>
  <si>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</si>
  <si>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</si>
  <si>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</si>
  <si>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</si>
  <si>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</si>
  <si>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</si>
  <si>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</si>
  <si>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</si>
  <si>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</si>
  <si>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</si>
  <si>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</si>
  <si>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</si>
  <si>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</si>
  <si>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</si>
  <si>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</si>
  <si>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</si>
  <si>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</si>
  <si>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</si>
  <si>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</si>
  <si>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</si>
  <si>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</si>
  <si>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</si>
  <si>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</si>
  <si>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</si>
  <si>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</si>
  <si>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</si>
  <si>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</si>
  <si>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</si>
  <si>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</si>
  <si>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</si>
  <si>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</si>
  <si>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</si>
  <si>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</si>
  <si>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</si>
  <si>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</si>
  <si>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</si>
  <si>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</si>
  <si>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</si>
  <si>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</si>
  <si>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</si>
  <si>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</si>
  <si>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</si>
  <si>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</si>
  <si>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</si>
  <si>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</si>
  <si>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</si>
  <si>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</si>
  <si>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</si>
  <si>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</si>
  <si>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</si>
  <si>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</si>
  <si>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</si>
  <si>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</si>
  <si>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</si>
  <si>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</si>
  <si>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</si>
  <si>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</si>
  <si>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</si>
  <si>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</si>
  <si>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</si>
  <si>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</si>
  <si>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</si>
  <si>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</si>
  <si>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</si>
  <si>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</si>
  <si>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</si>
  <si>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</si>
  <si>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</si>
  <si>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</si>
  <si>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</si>
  <si>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</si>
  <si>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</si>
  <si>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</si>
  <si>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</si>
  <si>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</si>
  <si>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</si>
  <si>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</si>
  <si>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</si>
  <si>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</si>
  <si>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</si>
  <si>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</si>
  <si>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</si>
  <si>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</si>
  <si>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</si>
  <si>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</si>
  <si>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</si>
  <si>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</si>
  <si>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</si>
  <si>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</si>
  <si>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</si>
  <si>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</si>
  <si>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</si>
  <si>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</si>
  <si>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</si>
  <si>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</si>
  <si>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</si>
  <si>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</si>
  <si>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</si>
  <si>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</si>
  <si>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</si>
  <si>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</si>
  <si>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</si>
  <si>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</si>
  <si>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</si>
  <si>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</si>
  <si>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</si>
  <si>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</si>
  <si>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</si>
  <si>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</si>
  <si>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</si>
  <si>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</si>
  <si>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</si>
  <si>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</si>
  <si>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</si>
  <si>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</si>
  <si>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</si>
  <si>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</si>
  <si>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</si>
  <si>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</si>
  <si>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</si>
  <si>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</si>
  <si>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</si>
  <si>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</si>
  <si>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</si>
  <si>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</si>
  <si>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</si>
  <si>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</si>
  <si>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</si>
  <si>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</si>
  <si>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</si>
  <si>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</si>
  <si>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</si>
  <si>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</si>
  <si>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</si>
  <si>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</si>
  <si>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</si>
  <si>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</si>
  <si>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</si>
  <si>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</si>
  <si>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</si>
  <si>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</si>
  <si>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</si>
  <si>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</si>
  <si>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</si>
  <si>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</si>
  <si>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</si>
  <si>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</si>
  <si>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</si>
  <si>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</si>
  <si>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</si>
  <si>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</si>
  <si>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</si>
  <si>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</si>
  <si>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</si>
  <si>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</si>
  <si>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</si>
  <si>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</si>
  <si>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</si>
  <si>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</si>
  <si>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</si>
  <si>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</si>
  <si>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</si>
  <si>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</si>
  <si>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</si>
  <si>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</si>
  <si>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</si>
  <si>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</si>
  <si>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</si>
  <si>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</si>
  <si>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</si>
  <si>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</si>
  <si>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</si>
  <si>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</si>
  <si>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</si>
  <si>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</si>
  <si>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</si>
  <si>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</si>
  <si>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</si>
  <si>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</si>
  <si>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</si>
  <si>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</si>
  <si>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</si>
  <si>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</si>
  <si>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</si>
  <si>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</si>
  <si>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</si>
  <si>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</si>
  <si>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</si>
  <si>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</si>
  <si>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</si>
  <si>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</si>
  <si>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</si>
  <si>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</si>
  <si>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</si>
  <si>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</si>
  <si>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</si>
  <si>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</si>
  <si>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</si>
  <si>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</si>
  <si>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</si>
  <si>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</si>
  <si>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</si>
  <si>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</si>
  <si>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</si>
  <si>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</si>
  <si>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</si>
  <si>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</si>
  <si>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</si>
  <si>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</si>
  <si>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</si>
  <si>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</si>
  <si>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</si>
  <si>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</si>
  <si>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</si>
  <si>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</si>
  <si>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</si>
  <si>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</si>
  <si>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</si>
  <si>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</si>
  <si>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</si>
  <si>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</si>
  <si>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</si>
  <si>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</si>
  <si>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</si>
  <si>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</si>
  <si>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</si>
  <si>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</si>
  <si>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</si>
  <si>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</si>
  <si>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</si>
  <si>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</si>
  <si>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</si>
  <si>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</si>
  <si>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</si>
  <si>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</si>
  <si>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</si>
  <si>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</si>
  <si>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</si>
  <si>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</si>
  <si>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</si>
  <si>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</si>
  <si>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</si>
  <si>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</si>
  <si>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</si>
  <si>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</si>
  <si>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</si>
  <si>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</si>
  <si>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</si>
  <si>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</si>
  <si>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</si>
  <si>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</si>
  <si>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</si>
  <si>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</si>
  <si>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</si>
  <si>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</si>
  <si>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</si>
  <si>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</si>
  <si>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</si>
  <si>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</si>
  <si>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</si>
  <si>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</si>
  <si>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</si>
  <si>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</si>
  <si>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</si>
  <si>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</si>
  <si>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</si>
  <si>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</si>
  <si>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</si>
  <si>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</si>
  <si>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</si>
  <si>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</si>
  <si>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</si>
  <si>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</si>
  <si>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</si>
  <si>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</si>
  <si>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</si>
  <si>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</si>
  <si>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</si>
  <si>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</si>
  <si>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</si>
  <si>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</si>
  <si>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</si>
  <si>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</si>
  <si>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</si>
  <si>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</si>
  <si>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</si>
  <si>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</si>
  <si>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</si>
  <si>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</si>
  <si>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</si>
  <si>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</si>
  <si>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</si>
  <si>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</si>
  <si>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</si>
  <si>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</si>
  <si>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</si>
  <si>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</si>
  <si>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</si>
  <si>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</si>
  <si>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</si>
  <si>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</si>
  <si>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</si>
  <si>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</si>
  <si>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</si>
  <si>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</si>
  <si>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</si>
  <si>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</si>
  <si>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</si>
  <si>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</si>
  <si>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</si>
  <si>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</si>
  <si>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</si>
  <si>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</si>
  <si>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</si>
  <si>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</si>
  <si>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</si>
  <si>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</si>
  <si>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</si>
  <si>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</si>
  <si>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</si>
  <si>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</si>
  <si>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</si>
  <si>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</si>
  <si>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</si>
  <si>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</si>
  <si>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</si>
  <si>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</si>
  <si>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</si>
  <si>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</si>
  <si>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</si>
  <si>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</si>
  <si>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</si>
  <si>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</si>
  <si>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</si>
  <si>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</si>
  <si>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</si>
  <si>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</si>
  <si>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</si>
  <si>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</si>
  <si>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</si>
  <si>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</si>
  <si>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</si>
  <si>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</si>
  <si>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</si>
  <si>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</si>
  <si>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</si>
  <si>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</si>
  <si>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</si>
  <si>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</si>
  <si>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</si>
  <si>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</si>
  <si>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</si>
  <si>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</si>
  <si>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</si>
  <si>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</si>
  <si>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</si>
  <si>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</si>
  <si>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</si>
  <si>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</si>
  <si>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</si>
  <si>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</si>
  <si>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</si>
  <si>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</si>
  <si>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</si>
  <si>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</si>
  <si>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</si>
  <si>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</si>
  <si>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</si>
  <si>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</si>
  <si>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</si>
  <si>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</si>
  <si>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</si>
  <si>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</si>
  <si>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</si>
  <si>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</si>
  <si>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</si>
  <si>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</si>
  <si>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</si>
  <si>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</si>
  <si>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</si>
  <si>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</si>
  <si>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</si>
  <si>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</si>
  <si>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</si>
  <si>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</si>
  <si>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</si>
  <si>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</si>
  <si>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</si>
  <si>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</si>
  <si>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</si>
  <si>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</si>
  <si>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</si>
  <si>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</si>
  <si>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</si>
  <si>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</si>
  <si>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</si>
  <si>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</si>
  <si>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</si>
  <si>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</si>
  <si>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</si>
  <si>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</si>
  <si>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</si>
  <si>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</si>
  <si>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</si>
  <si>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</si>
  <si>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</si>
  <si>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</si>
  <si>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</si>
  <si>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</si>
  <si>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</si>
  <si>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</si>
  <si>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</si>
  <si>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</si>
  <si>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</si>
  <si>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</si>
  <si>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</si>
  <si>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</si>
  <si>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</si>
  <si>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</si>
  <si>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</si>
  <si>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</si>
  <si>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</si>
  <si>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</si>
  <si>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</si>
  <si>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</si>
  <si>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</si>
  <si>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</si>
  <si>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</si>
  <si>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</si>
  <si>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</si>
  <si>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</si>
  <si>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</si>
  <si>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</si>
  <si>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</si>
  <si>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</si>
  <si>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</si>
  <si>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</si>
  <si>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</si>
  <si>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</si>
  <si>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</si>
  <si>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</si>
  <si>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</si>
  <si>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</si>
  <si>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</si>
  <si>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</si>
  <si>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</si>
  <si>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</si>
  <si>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</si>
  <si>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</si>
  <si>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</si>
  <si>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</si>
  <si>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</si>
  <si>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</si>
  <si>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</si>
  <si>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</si>
  <si>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</si>
  <si>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</si>
  <si>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</si>
  <si>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</si>
  <si>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</si>
  <si>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</si>
  <si>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</si>
  <si>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</si>
  <si>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</si>
  <si>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</si>
  <si>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</si>
  <si>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</si>
  <si>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</si>
  <si>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</si>
  <si>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</si>
  <si>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</si>
  <si>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</si>
  <si>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</si>
  <si>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</si>
  <si>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</si>
  <si>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</si>
  <si>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</si>
  <si>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</si>
  <si>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</si>
  <si>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</si>
  <si>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</si>
  <si>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</si>
  <si>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</si>
  <si>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</si>
  <si>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</si>
  <si>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</si>
  <si>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</si>
  <si>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</si>
  <si>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</si>
  <si>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</si>
  <si>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</si>
  <si>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</si>
  <si>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</si>
  <si>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</si>
  <si>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</si>
  <si>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</si>
  <si>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</si>
  <si>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</si>
  <si>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</si>
  <si>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</si>
  <si>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</si>
  <si>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</si>
  <si>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</si>
  <si>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</si>
  <si>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</si>
  <si>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</si>
  <si>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</si>
  <si>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</si>
  <si>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</si>
  <si>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</si>
  <si>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</si>
  <si>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</si>
  <si>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</si>
  <si>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</si>
  <si>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</si>
  <si>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</si>
  <si>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</si>
  <si>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</si>
  <si>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</si>
  <si>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</si>
  <si>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</si>
  <si>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</si>
  <si>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</si>
  <si>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</si>
  <si>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</si>
  <si>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</si>
  <si>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</si>
  <si>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</si>
  <si>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</si>
  <si>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</si>
  <si>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</si>
  <si>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</si>
  <si>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</si>
  <si>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</si>
  <si>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</si>
  <si>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</si>
  <si>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</si>
  <si>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</si>
  <si>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</si>
  <si>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</si>
  <si>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</si>
  <si>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</si>
  <si>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</si>
  <si>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</si>
  <si>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</si>
  <si>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</si>
  <si>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</si>
  <si>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</si>
  <si>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</si>
  <si>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</si>
  <si>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</si>
  <si>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</si>
  <si>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</si>
  <si>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</si>
  <si>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</si>
  <si>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</si>
  <si>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</si>
  <si>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</si>
  <si>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</si>
  <si>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</si>
  <si>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</si>
  <si>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</si>
  <si>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</si>
  <si>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</si>
  <si>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</si>
  <si>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</si>
  <si>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</si>
  <si>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</si>
  <si>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</si>
  <si>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</si>
  <si>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</si>
  <si>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</si>
  <si>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</si>
  <si>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</si>
  <si>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</si>
  <si>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</si>
  <si>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</si>
  <si>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</si>
  <si>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</si>
  <si>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</si>
  <si>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</si>
  <si>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</si>
  <si>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</si>
  <si>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</si>
  <si>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</si>
  <si>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</si>
  <si>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</si>
  <si>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</si>
  <si>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</si>
  <si>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</si>
  <si>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</si>
  <si>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</si>
  <si>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</si>
  <si>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</si>
  <si>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</si>
  <si>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</si>
  <si>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</si>
  <si>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</si>
  <si>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</si>
  <si>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</si>
  <si>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</si>
  <si>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</si>
  <si>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</si>
  <si>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</si>
  <si>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</si>
  <si>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</si>
  <si>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</si>
  <si>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</si>
  <si>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</si>
  <si>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</si>
  <si>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</si>
  <si>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</si>
  <si>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</si>
  <si>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</si>
  <si>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</si>
  <si>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</si>
  <si>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</si>
  <si>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</si>
  <si>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</si>
  <si>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</si>
  <si>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</si>
  <si>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</si>
  <si>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</si>
  <si>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</si>
  <si>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</si>
  <si>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</si>
  <si>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</si>
  <si>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</si>
  <si>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</si>
  <si>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</si>
  <si>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</si>
  <si>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</si>
  <si>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</si>
  <si>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</si>
  <si>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</si>
  <si>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</si>
  <si>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</si>
  <si>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</si>
  <si>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</si>
  <si>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</si>
  <si>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</si>
  <si>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</si>
  <si>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</si>
  <si>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</si>
  <si>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</si>
  <si>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</si>
  <si>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</si>
  <si>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</si>
  <si>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</si>
  <si>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</si>
  <si>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</si>
  <si>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</si>
  <si>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</si>
  <si>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</si>
  <si>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</si>
  <si>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</si>
  <si>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</si>
  <si>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</si>
  <si>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</si>
  <si>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</si>
  <si>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</si>
  <si>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</si>
  <si>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</si>
  <si>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</si>
  <si>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</si>
  <si>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</si>
  <si>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</si>
  <si>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</si>
  <si>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</si>
  <si>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</si>
  <si>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</si>
  <si>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</si>
  <si>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</si>
  <si>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</si>
  <si>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</si>
  <si>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</si>
  <si>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</si>
  <si>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</si>
  <si>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</si>
  <si>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</si>
  <si>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</si>
  <si>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</si>
  <si>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</si>
  <si>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</si>
  <si>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</si>
  <si>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</si>
  <si>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</si>
  <si>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</si>
  <si>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</si>
  <si>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</si>
  <si>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</si>
  <si>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</si>
  <si>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</si>
  <si>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</si>
  <si>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</si>
  <si>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</si>
  <si>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</si>
  <si>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</si>
  <si>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</si>
  <si>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</si>
  <si>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</si>
  <si>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</si>
  <si>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</si>
  <si>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</si>
  <si>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</si>
  <si>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</si>
  <si>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</si>
  <si>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</si>
  <si>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</si>
  <si>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</si>
  <si>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</si>
  <si>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</si>
  <si>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</si>
  <si>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</si>
  <si>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</si>
  <si>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</si>
  <si>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</si>
  <si>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</si>
  <si>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</si>
  <si>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</si>
  <si>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</si>
  <si>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</si>
  <si>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</si>
  <si>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</si>
  <si>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</si>
  <si>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</si>
  <si>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</si>
  <si>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</si>
  <si>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</si>
  <si>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</si>
  <si>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</si>
  <si>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</si>
  <si>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</si>
  <si>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</si>
  <si>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</si>
  <si>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</si>
  <si>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</si>
  <si>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</si>
  <si>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</si>
  <si>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</si>
  <si>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</si>
  <si>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</si>
  <si>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</si>
  <si>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</si>
  <si>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</si>
  <si>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</si>
  <si>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</si>
  <si>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</si>
  <si>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</si>
  <si>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</si>
  <si>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</si>
  <si>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</si>
  <si>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</si>
  <si>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</si>
  <si>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</si>
  <si>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</si>
  <si>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</si>
  <si>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</si>
  <si>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</si>
  <si>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</si>
  <si>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</si>
  <si>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</si>
  <si>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</si>
  <si>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</si>
  <si>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</si>
  <si>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</si>
  <si>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</si>
  <si>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</si>
  <si>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</si>
  <si>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</si>
  <si>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</si>
  <si>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</si>
  <si>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</si>
  <si>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</si>
  <si>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</si>
  <si>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</si>
  <si>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</si>
  <si>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</si>
  <si>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</si>
  <si>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</si>
  <si>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</si>
  <si>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</si>
  <si>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</si>
  <si>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</si>
  <si>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</si>
  <si>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</si>
  <si>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</si>
  <si>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</si>
  <si>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</si>
  <si>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</si>
  <si>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</si>
  <si>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</si>
  <si>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</si>
  <si>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</si>
  <si>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</si>
  <si>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</si>
  <si>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</si>
  <si>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</si>
  <si>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</si>
  <si>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</si>
  <si>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</si>
  <si>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</si>
  <si>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</si>
  <si>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</si>
  <si>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</si>
  <si>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</si>
  <si>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</si>
  <si>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</si>
  <si>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</si>
  <si>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</si>
  <si>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</si>
  <si>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</si>
  <si>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</si>
  <si>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</si>
  <si>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</si>
  <si>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</si>
  <si>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</si>
  <si>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</si>
  <si>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</si>
  <si>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</si>
  <si>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</si>
  <si>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</si>
  <si>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</si>
  <si>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</si>
  <si>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</si>
  <si>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</si>
  <si>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</si>
  <si>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</si>
  <si>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</si>
  <si>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</si>
  <si>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</si>
  <si>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</si>
  <si>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</si>
  <si>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</si>
  <si>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</si>
  <si>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</si>
  <si>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</si>
  <si>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</si>
  <si>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</si>
  <si>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</si>
  <si>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</si>
  <si>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</si>
  <si>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</si>
  <si>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</si>
  <si>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</si>
  <si>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</si>
  <si>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</si>
  <si>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</si>
  <si>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</si>
  <si>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</si>
  <si>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</si>
  <si>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</si>
  <si>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</si>
  <si>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</si>
  <si>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</si>
  <si>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</si>
  <si>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</si>
  <si>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</si>
  <si>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</si>
  <si>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</si>
  <si>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</si>
  <si>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</si>
  <si>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</si>
  <si>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</si>
  <si>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</si>
  <si>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</si>
  <si>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</si>
  <si>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</si>
  <si>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</si>
  <si>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</si>
  <si>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</si>
  <si>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</si>
  <si>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</si>
  <si>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</si>
  <si>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</si>
  <si>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</si>
  <si>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</si>
  <si>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</si>
  <si>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</si>
  <si>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</si>
  <si>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</si>
  <si>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</si>
  <si>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</si>
  <si>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</si>
  <si>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</si>
  <si>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</si>
  <si>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</si>
  <si>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</si>
  <si>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</si>
  <si>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</si>
  <si>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</si>
  <si>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</si>
  <si>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</si>
  <si>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</si>
  <si>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</si>
  <si>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</si>
  <si>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</si>
  <si>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</si>
  <si>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</si>
  <si>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</si>
  <si>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</si>
  <si>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</si>
  <si>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</si>
  <si>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</si>
  <si>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</si>
  <si>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</si>
  <si>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</si>
  <si>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</si>
  <si>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</si>
  <si>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</si>
  <si>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</si>
  <si>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</si>
  <si>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</si>
  <si>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</si>
  <si>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</si>
  <si>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</si>
  <si>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</si>
  <si>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</si>
  <si>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</si>
  <si>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</si>
  <si>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</si>
  <si>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</si>
  <si>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</si>
  <si>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</si>
  <si>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</si>
  <si>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</si>
  <si>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</si>
  <si>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</si>
  <si>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</si>
  <si>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</si>
  <si>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</si>
  <si>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</si>
  <si>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</si>
  <si>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</si>
  <si>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</si>
  <si>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</si>
  <si>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</si>
  <si>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</si>
  <si>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</si>
  <si>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</si>
  <si>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</si>
  <si>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</si>
  <si>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</si>
  <si>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</si>
  <si>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</si>
  <si>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</si>
  <si>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</si>
  <si>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</si>
  <si>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</si>
  <si>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</si>
  <si>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</si>
  <si>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</si>
  <si>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</si>
  <si>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</si>
  <si>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</si>
  <si>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</si>
  <si>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</si>
  <si>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</si>
  <si>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</si>
  <si>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</si>
  <si>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</si>
  <si>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</si>
  <si>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</si>
  <si>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</si>
  <si>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</si>
  <si>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</si>
  <si>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</si>
  <si>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</si>
  <si>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</si>
  <si>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</si>
  <si>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</si>
  <si>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</si>
  <si>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</si>
  <si>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</si>
  <si>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</si>
  <si>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</si>
  <si>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</si>
  <si>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</si>
  <si>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</si>
  <si>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</si>
  <si>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</si>
  <si>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</si>
  <si>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</si>
  <si>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</si>
  <si>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</si>
  <si>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</si>
  <si>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</si>
  <si>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</si>
  <si>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</si>
  <si>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</si>
  <si>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</si>
  <si>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</si>
  <si>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</si>
  <si>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</si>
  <si>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</si>
  <si>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</si>
  <si>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</si>
  <si>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</si>
  <si>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</si>
  <si>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</si>
  <si>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</si>
  <si>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</si>
  <si>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</si>
  <si>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</si>
  <si>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</si>
  <si>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</si>
  <si>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</si>
  <si>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</si>
  <si>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</si>
  <si>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</si>
  <si>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</si>
  <si>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</si>
  <si>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</si>
  <si>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</si>
  <si>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</si>
  <si>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</si>
  <si>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</si>
  <si>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</si>
  <si>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</si>
  <si>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</si>
  <si>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</si>
  <si>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</si>
  <si>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</si>
  <si>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</si>
  <si>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</si>
  <si>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</si>
  <si>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</si>
  <si>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</si>
  <si>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</si>
  <si>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</si>
  <si>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</si>
  <si>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</si>
  <si>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</si>
  <si>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</si>
  <si>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</si>
  <si>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</si>
  <si>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</si>
  <si>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</si>
  <si>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</si>
  <si>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</si>
  <si>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</si>
  <si>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</si>
  <si>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</si>
  <si>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</si>
  <si>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</si>
  <si>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</si>
  <si>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</si>
  <si>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</si>
  <si>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</si>
  <si>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</si>
  <si>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</si>
  <si>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</si>
  <si>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</si>
  <si>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</si>
  <si>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</si>
  <si>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</si>
  <si>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</si>
  <si>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</si>
  <si>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</si>
  <si>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</si>
  <si>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</si>
  <si>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</si>
  <si>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</si>
  <si>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</si>
  <si>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</si>
  <si>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</si>
  <si>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</si>
  <si>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</si>
  <si>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</si>
  <si>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</si>
  <si>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</si>
  <si>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</si>
  <si>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</si>
  <si>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</si>
  <si>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</si>
  <si>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</si>
  <si>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</si>
  <si>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</si>
  <si>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</si>
  <si>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</si>
  <si>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</si>
  <si>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</si>
  <si>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</si>
  <si>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</si>
  <si>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</si>
  <si>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</si>
  <si>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</si>
  <si>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</si>
  <si>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</si>
  <si>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</si>
  <si>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</si>
  <si>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</si>
  <si>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</si>
  <si>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</si>
  <si>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</si>
  <si>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</si>
  <si>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</si>
  <si>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</si>
  <si>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</si>
  <si>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</si>
  <si>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</si>
  <si>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</si>
  <si>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</si>
  <si>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</si>
  <si>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</si>
  <si>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</si>
  <si>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</si>
  <si>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</si>
  <si>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</si>
  <si>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</si>
  <si>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</si>
  <si>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</si>
  <si>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</si>
  <si>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</si>
  <si>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</si>
  <si>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</si>
  <si>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</si>
  <si>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</si>
  <si>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</si>
  <si>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</si>
  <si>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</si>
  <si>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</si>
  <si>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</si>
  <si>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</si>
  <si>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</si>
  <si>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</si>
  <si>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</si>
  <si>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</si>
  <si>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</si>
  <si>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</si>
  <si>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</si>
  <si>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</si>
  <si>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</si>
  <si>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</si>
  <si>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</si>
  <si>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</si>
  <si>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</si>
  <si>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</si>
  <si>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</si>
  <si>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</si>
  <si>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</si>
  <si>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</si>
  <si>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</si>
  <si>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</si>
  <si>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</si>
  <si>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</si>
  <si>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</si>
  <si>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</si>
  <si>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</si>
  <si>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</si>
  <si>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</si>
  <si>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</si>
  <si>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</si>
  <si>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</si>
  <si>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</si>
  <si>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</si>
  <si>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</si>
  <si>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</si>
  <si>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</si>
  <si>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</si>
  <si>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</si>
  <si>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</si>
  <si>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</si>
  <si>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</si>
  <si>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</si>
  <si>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</si>
  <si>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</si>
  <si>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</si>
  <si>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</si>
  <si>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</si>
  <si>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</si>
  <si>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</si>
  <si>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</si>
  <si>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</si>
  <si>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</si>
  <si>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</si>
  <si>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</si>
  <si>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</si>
  <si>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</si>
  <si>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</si>
  <si>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</si>
  <si>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</si>
  <si>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</si>
  <si>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</si>
  <si>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</si>
  <si>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</si>
  <si>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</si>
  <si>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</si>
  <si>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</si>
  <si>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</si>
  <si>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</si>
  <si>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</si>
  <si>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</si>
  <si>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</si>
  <si>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</si>
  <si>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</si>
  <si>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</si>
  <si>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</si>
  <si>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</si>
  <si>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</si>
  <si>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</si>
  <si>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</si>
  <si>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</si>
  <si>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</si>
  <si>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</si>
  <si>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</si>
  <si>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</si>
  <si>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</si>
  <si>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</si>
  <si>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</si>
  <si>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</si>
  <si>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</si>
  <si>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</si>
  <si>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</si>
  <si>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</si>
  <si>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</si>
  <si>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</si>
  <si>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</si>
  <si>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</si>
  <si>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</si>
  <si>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</si>
  <si>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</si>
  <si>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</si>
  <si>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</si>
  <si>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</si>
  <si>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</si>
  <si>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</si>
  <si>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</si>
  <si>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</si>
  <si>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</si>
  <si>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</si>
  <si>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</si>
  <si>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</si>
  <si>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</si>
  <si>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</si>
  <si>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</si>
  <si>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</si>
  <si>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</si>
  <si>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</si>
  <si>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</si>
  <si>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</si>
  <si>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</si>
  <si>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</si>
  <si>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</si>
  <si>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</si>
  <si>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</si>
  <si>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</si>
  <si>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</si>
  <si>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</si>
  <si>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</si>
  <si>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</si>
  <si>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</si>
  <si>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</si>
  <si>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</si>
  <si>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</si>
  <si>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</si>
  <si>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</si>
  <si>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</si>
  <si>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</si>
  <si>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</si>
  <si>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</si>
  <si>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</si>
  <si>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</si>
  <si>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</si>
  <si>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</si>
  <si>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</si>
  <si>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</si>
  <si>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</si>
  <si>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</si>
  <si>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</si>
  <si>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</si>
  <si>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</si>
  <si>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</si>
  <si>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</si>
  <si>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</si>
  <si>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</si>
  <si>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</si>
  <si>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</si>
  <si>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</si>
  <si>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</si>
  <si>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</si>
  <si>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</si>
  <si>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</si>
  <si>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</si>
  <si>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</si>
  <si>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</si>
  <si>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</si>
  <si>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</si>
  <si>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</si>
  <si>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</si>
  <si>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</si>
  <si>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</si>
  <si>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</si>
  <si>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</si>
  <si>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</si>
  <si>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</si>
  <si>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</si>
  <si>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</si>
  <si>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</si>
  <si>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</si>
  <si>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</si>
  <si>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</si>
  <si>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</si>
  <si>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</si>
  <si>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</si>
  <si>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</si>
  <si>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</si>
  <si>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</si>
  <si>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</si>
  <si>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</si>
  <si>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</si>
  <si>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</si>
  <si>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</si>
  <si>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</si>
  <si>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</si>
  <si>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</si>
  <si>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</si>
  <si>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</si>
  <si>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</si>
  <si>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</si>
  <si>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</si>
  <si>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</si>
  <si>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</si>
  <si>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</si>
  <si>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</si>
  <si>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</si>
  <si>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</si>
  <si>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</si>
  <si>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</si>
  <si>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</si>
  <si>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</si>
  <si>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</si>
  <si>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</si>
  <si>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</si>
  <si>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</si>
  <si>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</si>
  <si>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</si>
  <si>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</si>
  <si>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</si>
  <si>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</si>
  <si>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</si>
  <si>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</si>
  <si>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</si>
  <si>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</si>
  <si>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</si>
  <si>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</si>
  <si>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</si>
  <si>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</si>
  <si>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</si>
  <si>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</si>
  <si>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</si>
  <si>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</si>
  <si>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</si>
  <si>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</si>
  <si>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</si>
  <si>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</si>
  <si>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</si>
  <si>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</si>
  <si>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</si>
  <si>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</si>
  <si>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</si>
  <si>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</si>
  <si>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</si>
  <si>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</si>
  <si>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</si>
  <si>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</si>
  <si>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</si>
  <si>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</si>
  <si>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</si>
  <si>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</si>
  <si>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</si>
  <si>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</si>
  <si>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</si>
  <si>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</si>
  <si>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</si>
  <si>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</si>
  <si>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</si>
  <si>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</si>
  <si>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</si>
  <si>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</si>
  <si>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</si>
  <si>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</si>
  <si>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</si>
  <si>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</si>
  <si>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</si>
  <si>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</si>
  <si>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</si>
  <si>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</si>
  <si>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</si>
  <si>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</si>
  <si>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</si>
  <si>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</si>
  <si>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</si>
  <si>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</si>
  <si>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</si>
  <si>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</si>
  <si>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</si>
  <si>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</si>
  <si>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</si>
  <si>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</si>
  <si>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</si>
  <si>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</si>
  <si>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</si>
  <si>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</si>
  <si>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</si>
  <si>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</si>
  <si>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</si>
  <si>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</si>
  <si>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</si>
  <si>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</si>
  <si>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</si>
  <si>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</si>
  <si>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</si>
  <si>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</si>
  <si>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</si>
  <si>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</si>
  <si>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</si>
  <si>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</si>
  <si>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</si>
  <si>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</si>
  <si>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</si>
  <si>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</si>
  <si>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</si>
  <si>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</si>
  <si>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</si>
  <si>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</si>
  <si>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</si>
  <si>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</si>
  <si>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</si>
  <si>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</si>
  <si>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</si>
  <si>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</si>
  <si>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</si>
  <si>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</si>
  <si>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</si>
  <si>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</si>
  <si>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</si>
  <si>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</si>
  <si>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</si>
  <si>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</si>
  <si>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</si>
  <si>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</si>
  <si>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</si>
  <si>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</si>
  <si>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</si>
  <si>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</si>
  <si>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</si>
  <si>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</si>
  <si>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</si>
  <si>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</si>
  <si>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</si>
  <si>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</si>
  <si>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</si>
  <si>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</si>
  <si>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</si>
  <si>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</si>
  <si>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</si>
  <si>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</si>
  <si>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</si>
  <si>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</si>
  <si>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</si>
  <si>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</si>
  <si>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</si>
  <si>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</si>
  <si>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</si>
  <si>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</si>
  <si>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</si>
  <si>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</si>
  <si>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</si>
  <si>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</si>
  <si>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</si>
  <si>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</si>
  <si>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</si>
  <si>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</si>
  <si>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</si>
  <si>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</si>
  <si>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</si>
  <si>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</si>
  <si>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</si>
  <si>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</si>
  <si>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</si>
  <si>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</si>
  <si>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</si>
  <si>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</si>
  <si>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</si>
  <si>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</si>
  <si>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</si>
  <si>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</si>
  <si>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</si>
  <si>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</si>
  <si>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</si>
  <si>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</si>
  <si>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</si>
  <si>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</si>
  <si>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</si>
  <si>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</si>
  <si>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</si>
  <si>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</si>
  <si>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</si>
  <si>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</si>
  <si>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</si>
  <si>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</si>
  <si>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</si>
  <si>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</si>
  <si>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</si>
  <si>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</si>
  <si>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</si>
  <si>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</si>
  <si>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</si>
  <si>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</si>
  <si>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</si>
  <si>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</si>
  <si>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</si>
  <si>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</si>
  <si>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</si>
  <si>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</si>
  <si>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</si>
  <si>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</si>
  <si>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</si>
  <si>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</si>
  <si>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</si>
  <si>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</si>
  <si>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</si>
  <si>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</si>
  <si>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</si>
  <si>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</si>
  <si>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</si>
  <si>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</si>
  <si>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</si>
  <si>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</si>
  <si>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</si>
  <si>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</si>
  <si>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</si>
  <si>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</si>
  <si>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</si>
  <si>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</si>
  <si>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</si>
  <si>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</si>
  <si>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</si>
  <si>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</si>
  <si>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</si>
  <si>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</si>
  <si>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</si>
  <si>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</si>
  <si>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</si>
  <si>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</si>
  <si>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</si>
  <si>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</si>
  <si>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</si>
  <si>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</si>
  <si>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</si>
  <si>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</si>
  <si>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</si>
  <si>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</si>
  <si>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</si>
  <si>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</si>
  <si>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</si>
  <si>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</si>
  <si>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</si>
  <si>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</si>
  <si>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</si>
  <si>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</si>
  <si>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</si>
  <si>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</si>
  <si>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</si>
  <si>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</si>
  <si>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</si>
  <si>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</si>
  <si>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</si>
  <si>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</si>
  <si>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</si>
  <si>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</si>
  <si>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</si>
  <si>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</si>
  <si>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</si>
  <si>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</si>
  <si>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</si>
  <si>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</si>
  <si>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</si>
  <si>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</si>
  <si>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</si>
  <si>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</si>
  <si>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</si>
  <si>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</si>
  <si>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</si>
  <si>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</si>
  <si>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</si>
  <si>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</si>
  <si>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</si>
  <si>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</si>
  <si>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</si>
  <si>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</si>
  <si>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</si>
  <si>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</si>
  <si>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</si>
  <si>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</si>
  <si>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</si>
  <si>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</si>
  <si>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</si>
  <si>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</si>
  <si>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</si>
  <si>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</si>
  <si>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</si>
  <si>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</si>
  <si>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</si>
  <si>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</si>
  <si>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</si>
  <si>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</si>
  <si>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</si>
  <si>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</si>
  <si>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</si>
  <si>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</si>
  <si>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</si>
  <si>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</si>
  <si>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</si>
  <si>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</si>
  <si>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</si>
  <si>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</si>
  <si>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</si>
  <si>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</si>
  <si>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</si>
  <si>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</si>
  <si>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</si>
  <si>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</si>
  <si>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</si>
  <si>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</si>
  <si>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</si>
  <si>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</si>
  <si>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</si>
  <si>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</si>
  <si>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</si>
  <si>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</si>
  <si>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</si>
  <si>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</si>
  <si>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</si>
  <si>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</si>
  <si>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</si>
  <si>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</si>
  <si>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</si>
  <si>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</si>
  <si>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</si>
  <si>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</si>
  <si>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</si>
  <si>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</si>
  <si>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</si>
  <si>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</si>
  <si>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</si>
  <si>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</si>
  <si>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</si>
  <si>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</si>
  <si>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</si>
  <si>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</si>
  <si>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</si>
  <si>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</si>
  <si>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</si>
  <si>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</si>
  <si>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</si>
  <si>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</si>
  <si>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</si>
  <si>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</si>
  <si>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</si>
  <si>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</si>
  <si>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</si>
  <si>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</si>
  <si>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</si>
  <si>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</si>
  <si>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</si>
  <si>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</si>
  <si>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</si>
  <si>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</si>
  <si>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</si>
  <si>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</si>
  <si>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</si>
  <si>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</si>
  <si>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</si>
  <si>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</si>
  <si>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</si>
  <si>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</si>
  <si>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</si>
  <si>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</si>
  <si>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</si>
  <si>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</si>
  <si>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</si>
  <si>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</si>
  <si>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</si>
  <si>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</si>
  <si>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</si>
  <si>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</si>
  <si>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</si>
  <si>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</si>
  <si>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</si>
  <si>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</si>
  <si>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</si>
  <si>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</si>
  <si>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</si>
  <si>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</si>
  <si>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</si>
  <si>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</si>
  <si>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</si>
  <si>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</si>
  <si>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</si>
  <si>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</si>
  <si>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</si>
  <si>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</si>
  <si>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</si>
  <si>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</si>
  <si>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</si>
  <si>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</si>
  <si>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</si>
  <si>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</si>
  <si>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</si>
  <si>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</si>
  <si>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</si>
  <si>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</si>
  <si>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</si>
  <si>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</si>
  <si>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</si>
  <si>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</si>
  <si>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</si>
  <si>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</si>
  <si>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</si>
  <si>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</si>
  <si>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</si>
  <si>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</si>
  <si>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</si>
  <si>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</si>
  <si>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</si>
  <si>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</si>
  <si>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</si>
  <si>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</si>
  <si>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</si>
  <si>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</si>
  <si>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</si>
  <si>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</si>
  <si>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</si>
  <si>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</si>
  <si>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</si>
  <si>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</si>
  <si>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</si>
  <si>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</si>
  <si>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</si>
  <si>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</si>
  <si>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</si>
  <si>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</si>
  <si>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</si>
  <si>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</si>
  <si>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</si>
  <si>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</si>
  <si>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</si>
  <si>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</si>
  <si>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</si>
  <si>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</si>
  <si>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</si>
  <si>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</si>
  <si>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</si>
  <si>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</si>
  <si>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</si>
  <si>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</si>
  <si>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</si>
  <si>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</si>
  <si>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</si>
  <si>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</si>
  <si>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</si>
  <si>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</si>
  <si>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</si>
  <si>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</si>
  <si>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</si>
  <si>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</si>
  <si>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</si>
  <si>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</si>
  <si>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</si>
  <si>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</si>
  <si>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</si>
  <si>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</si>
  <si>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</si>
  <si>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</si>
  <si>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</si>
  <si>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</si>
  <si>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</si>
  <si>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</si>
  <si>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</si>
  <si>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</si>
  <si>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</si>
  <si>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</si>
  <si>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</si>
  <si>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</si>
  <si>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</si>
  <si>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</si>
  <si>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</si>
  <si>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</si>
  <si>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</si>
  <si>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</si>
  <si>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</si>
  <si>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</si>
  <si>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</si>
  <si>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</si>
  <si>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</si>
  <si>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</si>
  <si>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</si>
  <si>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</si>
  <si>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</si>
  <si>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</si>
  <si>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</si>
  <si>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</si>
  <si>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</si>
  <si>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</si>
  <si>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</si>
  <si>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</si>
  <si>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</si>
  <si>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</si>
  <si>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</si>
  <si>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</si>
  <si>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</si>
  <si>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</si>
  <si>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</si>
  <si>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</si>
  <si>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</si>
  <si>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</si>
  <si>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</si>
  <si>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</si>
  <si>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</si>
  <si>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</si>
  <si>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</si>
  <si>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</si>
  <si>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</si>
  <si>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</si>
  <si>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</si>
  <si>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</si>
  <si>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</si>
  <si>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</si>
  <si>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</si>
  <si>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</si>
  <si>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</si>
  <si>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</si>
  <si>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</si>
  <si>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</si>
  <si>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</si>
  <si>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</si>
  <si>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</si>
  <si>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</si>
  <si>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</si>
  <si>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</si>
  <si>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</si>
  <si>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</si>
  <si>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</si>
  <si>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</si>
  <si>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</si>
  <si>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</si>
  <si>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</si>
  <si>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</si>
  <si>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</si>
  <si>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</si>
  <si>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</si>
  <si>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</si>
  <si>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</si>
  <si>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</si>
  <si>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</si>
  <si>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</si>
  <si>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</si>
  <si>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</si>
  <si>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</si>
  <si>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</si>
  <si>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</si>
  <si>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</si>
  <si>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</si>
  <si>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</si>
  <si>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</si>
  <si>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</si>
  <si>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</si>
  <si>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</si>
  <si>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</si>
  <si>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</si>
  <si>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</si>
  <si>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</si>
  <si>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</si>
  <si>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</si>
  <si>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</si>
  <si>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</si>
  <si>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</si>
  <si>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</si>
  <si>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</si>
  <si>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</si>
  <si>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</si>
  <si>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</si>
  <si>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</si>
  <si>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</si>
  <si>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</si>
  <si>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</si>
  <si>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</si>
  <si>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</si>
  <si>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</si>
  <si>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</si>
  <si>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</si>
  <si>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</si>
  <si>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</si>
  <si>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</si>
  <si>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</si>
  <si>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</si>
  <si>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</si>
  <si>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</si>
  <si>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</si>
  <si>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</si>
  <si>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</si>
  <si>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</si>
  <si>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</si>
  <si>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</si>
  <si>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</si>
  <si>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</si>
  <si>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</si>
  <si>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</si>
  <si>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</si>
  <si>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</si>
  <si>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</si>
  <si>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</si>
  <si>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</si>
  <si>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</si>
  <si>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</si>
  <si>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</si>
  <si>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</si>
  <si>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</si>
  <si>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</si>
  <si>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</si>
  <si>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</si>
  <si>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</si>
  <si>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</si>
  <si>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</si>
  <si>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</si>
  <si>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</si>
  <si>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</si>
  <si>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</si>
  <si>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</si>
  <si>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</si>
  <si>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</si>
  <si>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</si>
  <si>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</si>
  <si>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</si>
  <si>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</si>
  <si>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</si>
  <si>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</si>
  <si>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</si>
  <si>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</si>
  <si>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</si>
  <si>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</si>
  <si>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</si>
  <si>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</si>
  <si>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</si>
  <si>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</si>
  <si>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</si>
  <si>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</si>
  <si>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</si>
  <si>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</si>
  <si>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</si>
  <si>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</si>
  <si>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</si>
  <si>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</si>
  <si>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</si>
  <si>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</si>
  <si>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</si>
  <si>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</si>
  <si>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</si>
  <si>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</si>
  <si>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</si>
  <si>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</si>
  <si>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</si>
  <si>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</si>
  <si>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</si>
  <si>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</si>
  <si>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</si>
  <si>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</si>
  <si>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</si>
  <si>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</si>
  <si>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</si>
  <si>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</si>
  <si>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</si>
  <si>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</si>
  <si>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</si>
  <si>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</si>
  <si>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</si>
  <si>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</si>
  <si>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</si>
  <si>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</si>
  <si>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</si>
  <si>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</si>
  <si>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</si>
  <si>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</si>
  <si>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</si>
  <si>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</si>
  <si>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</si>
  <si>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</si>
  <si>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</si>
  <si>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</si>
  <si>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</si>
  <si>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</si>
  <si>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</si>
  <si>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</si>
  <si>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</si>
  <si>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</si>
  <si>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</si>
  <si>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</si>
  <si>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</si>
  <si>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</si>
  <si>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</si>
  <si>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</si>
  <si>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</si>
  <si>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</si>
  <si>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</si>
  <si>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</si>
  <si>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</si>
  <si>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</si>
  <si>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</si>
  <si>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</si>
  <si>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</si>
  <si>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</si>
  <si>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</si>
  <si>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</si>
  <si>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</si>
  <si>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</si>
  <si>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</si>
  <si>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</si>
  <si>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</si>
  <si>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</si>
  <si>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</si>
  <si>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</si>
  <si>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</si>
  <si>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</si>
  <si>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</si>
  <si>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</si>
  <si>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</si>
  <si>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</si>
  <si>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</si>
  <si>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</si>
  <si>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</si>
  <si>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</si>
  <si>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</si>
  <si>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</si>
  <si>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</si>
  <si>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</si>
  <si>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</si>
  <si>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</si>
  <si>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</si>
  <si>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</si>
  <si>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</si>
  <si>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</si>
  <si>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</si>
  <si>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</si>
  <si>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</si>
  <si>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</si>
  <si>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</si>
  <si>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</si>
  <si>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</si>
  <si>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</si>
  <si>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</si>
  <si>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</si>
  <si>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</si>
  <si>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</si>
  <si>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</si>
  <si>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</si>
  <si>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</si>
  <si>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</si>
  <si>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</si>
  <si>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</si>
  <si>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</si>
  <si>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</si>
  <si>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</si>
  <si>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</si>
  <si>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</si>
  <si>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</si>
  <si>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</si>
  <si>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</si>
  <si>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</si>
  <si>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</si>
  <si>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</si>
  <si>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</si>
  <si>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</si>
  <si>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</si>
  <si>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</si>
  <si>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</si>
  <si>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</si>
  <si>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</si>
  <si>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</si>
  <si>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</si>
  <si>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</si>
  <si>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</si>
  <si>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</si>
  <si>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</si>
  <si>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</si>
  <si>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</si>
  <si>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</si>
  <si>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</si>
  <si>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</si>
  <si>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</si>
  <si>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</si>
  <si>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</si>
  <si>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</si>
  <si>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</si>
  <si>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</si>
  <si>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</si>
  <si>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</si>
  <si>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</si>
  <si>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</si>
  <si>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</si>
  <si>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</si>
  <si>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</si>
  <si>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</si>
  <si>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</si>
  <si>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</si>
  <si>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</si>
  <si>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</si>
  <si>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</si>
  <si>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</si>
  <si>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</si>
  <si>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</si>
  <si>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</si>
  <si>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</si>
  <si>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</si>
  <si>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</si>
  <si>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</si>
  <si>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</si>
  <si>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</si>
  <si>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</si>
  <si>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</si>
  <si>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</si>
  <si>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</si>
  <si>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</si>
  <si>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</si>
  <si>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</si>
  <si>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</si>
  <si>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</si>
  <si>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</si>
  <si>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</si>
  <si>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</si>
  <si>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</si>
  <si>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</si>
  <si>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</si>
  <si>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</si>
  <si>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</si>
  <si>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</si>
  <si>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</si>
  <si>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</si>
  <si>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</si>
  <si>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</si>
  <si>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</si>
  <si>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</si>
  <si>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</si>
  <si>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</si>
  <si>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</si>
  <si>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</si>
  <si>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</si>
  <si>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</si>
  <si>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</si>
  <si>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</si>
  <si>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</si>
  <si>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</si>
  <si>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</si>
  <si>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</si>
  <si>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</si>
  <si>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</si>
  <si>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</si>
  <si>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</si>
  <si>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</si>
  <si>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</si>
  <si>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</si>
  <si>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</si>
  <si>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</si>
  <si>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</si>
  <si>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</si>
  <si>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</si>
  <si>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</si>
  <si>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</si>
  <si>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</si>
  <si>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</si>
  <si>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</si>
  <si>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</si>
  <si>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</si>
  <si>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</si>
  <si>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</si>
  <si>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</si>
  <si>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</si>
  <si>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</si>
  <si>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</si>
  <si>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</si>
  <si>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</si>
  <si>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</si>
  <si>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</si>
  <si>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</si>
  <si>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</si>
  <si>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</si>
  <si>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</si>
  <si>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</si>
  <si>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</si>
  <si>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</si>
  <si>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</si>
  <si>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</si>
  <si>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</si>
  <si>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</si>
  <si>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</si>
  <si>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</si>
  <si>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</si>
  <si>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</si>
  <si>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</si>
  <si>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</si>
  <si>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</si>
  <si>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</si>
  <si>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</si>
  <si>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</si>
  <si>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</si>
  <si>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</si>
  <si>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</si>
  <si>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</si>
  <si>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</si>
  <si>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</si>
  <si>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</si>
  <si>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</si>
  <si>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</si>
  <si>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</si>
  <si>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</si>
  <si>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</si>
  <si>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</si>
  <si>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</si>
  <si>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</si>
  <si>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</si>
  <si>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</si>
  <si>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</si>
  <si>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</si>
  <si>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</si>
  <si>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</si>
  <si>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</si>
  <si>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</si>
  <si>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</si>
  <si>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</si>
  <si>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</si>
  <si>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</si>
  <si>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</si>
  <si>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</si>
  <si>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</si>
  <si>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</si>
  <si>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</si>
  <si>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</si>
  <si>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</si>
  <si>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</si>
  <si>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</si>
  <si>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</si>
  <si>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</si>
  <si>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</si>
  <si>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</si>
  <si>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</si>
  <si>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</si>
  <si>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</si>
  <si>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</si>
  <si>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</si>
  <si>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</si>
  <si>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</si>
  <si>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</si>
  <si>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</si>
  <si>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</si>
  <si>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</si>
  <si>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</si>
  <si>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</si>
  <si>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</si>
  <si>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</si>
  <si>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</si>
  <si>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</si>
  <si>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</si>
  <si>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</si>
  <si>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</si>
  <si>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</si>
  <si>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</si>
  <si>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</si>
  <si>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</si>
  <si>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</si>
  <si>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</si>
  <si>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</si>
  <si>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</si>
  <si>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</si>
  <si>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</si>
  <si>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</si>
  <si>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</si>
  <si>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</si>
  <si>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</si>
  <si>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</si>
  <si>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</si>
  <si>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</si>
  <si>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</si>
  <si>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</si>
  <si>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</si>
  <si>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</si>
  <si>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</si>
  <si>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</si>
  <si>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</si>
  <si>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</si>
  <si>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</si>
  <si>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</si>
  <si>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</si>
  <si>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</si>
  <si>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</si>
  <si>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</si>
  <si>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</si>
  <si>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</si>
  <si>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</si>
  <si>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</si>
  <si>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</si>
  <si>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</si>
  <si>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</si>
  <si>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</si>
  <si>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</si>
  <si>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</si>
  <si>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</si>
  <si>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</si>
  <si>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</si>
  <si>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</si>
  <si>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</si>
  <si>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</si>
  <si>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</si>
  <si>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</si>
  <si>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</si>
  <si>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</si>
  <si>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</si>
  <si>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</si>
  <si>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</si>
  <si>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</si>
  <si>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</si>
  <si>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</si>
  <si>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</si>
  <si>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</si>
  <si>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</si>
  <si>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</si>
  <si>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</si>
  <si>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</si>
  <si>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</si>
  <si>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</si>
  <si>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</si>
  <si>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</si>
  <si>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</si>
  <si>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</si>
  <si>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</si>
  <si>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</si>
  <si>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</si>
  <si>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</si>
  <si>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</si>
  <si>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</si>
  <si>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</si>
  <si>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</si>
  <si>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</si>
  <si>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</si>
  <si>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</si>
  <si>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</si>
  <si>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</si>
  <si>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</si>
  <si>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</si>
  <si>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</si>
  <si>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</si>
  <si>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</si>
  <si>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</si>
  <si>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</si>
  <si>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</si>
  <si>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</si>
  <si>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</si>
  <si>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</si>
  <si>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</si>
  <si>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</si>
  <si>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</si>
  <si>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</si>
  <si>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</si>
  <si>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</si>
  <si>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</si>
  <si>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</si>
  <si>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</si>
  <si>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</si>
  <si>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</si>
  <si>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</si>
  <si>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</si>
  <si>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</si>
  <si>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</si>
  <si>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</si>
  <si>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</si>
  <si>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</si>
  <si>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</si>
  <si>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</si>
  <si>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</si>
  <si>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</si>
  <si>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</si>
  <si>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</si>
  <si>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</si>
  <si>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</si>
  <si>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</si>
  <si>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</si>
  <si>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</si>
  <si>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</si>
  <si>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</si>
  <si>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</si>
  <si>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</si>
  <si>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</si>
  <si>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</si>
  <si>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</si>
  <si>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</si>
  <si>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</si>
  <si>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</si>
  <si>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</si>
  <si>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</si>
  <si>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</si>
  <si>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</si>
  <si>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</si>
  <si>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</si>
  <si>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</si>
  <si>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</si>
  <si>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</si>
  <si>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</si>
  <si>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</si>
  <si>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</si>
  <si>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</si>
  <si>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</si>
  <si>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</si>
  <si>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</si>
  <si>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</si>
  <si>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</si>
  <si>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</si>
  <si>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</si>
  <si>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</si>
  <si>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</si>
  <si>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</si>
  <si>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</si>
  <si>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</si>
  <si>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</si>
  <si>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</si>
  <si>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</si>
  <si>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</si>
  <si>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</si>
  <si>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</si>
  <si>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</si>
  <si>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</si>
  <si>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</si>
  <si>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</si>
  <si>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</si>
  <si>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</si>
  <si>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</si>
  <si>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</si>
  <si>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</si>
  <si>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</si>
  <si>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</si>
  <si>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</si>
  <si>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</si>
  <si>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</si>
  <si>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</si>
  <si>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</si>
  <si>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</si>
  <si>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</si>
  <si>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</si>
  <si>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</si>
  <si>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</si>
  <si>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</si>
  <si>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</si>
  <si>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</si>
  <si>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</si>
  <si>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</si>
  <si>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</si>
  <si>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</si>
  <si>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</si>
  <si>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</si>
  <si>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</si>
  <si>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</si>
  <si>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</si>
  <si>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</si>
  <si>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</si>
  <si>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</si>
  <si>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</si>
  <si>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</si>
  <si>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</si>
  <si>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</si>
  <si>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</si>
  <si>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</si>
  <si>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</si>
  <si>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</si>
  <si>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</si>
  <si>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</si>
  <si>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</si>
  <si>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</si>
  <si>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</si>
  <si>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</si>
  <si>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</si>
  <si>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</si>
  <si>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</si>
  <si>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</si>
  <si>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</si>
  <si>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</si>
  <si>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</si>
  <si>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</si>
  <si>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</si>
  <si>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</si>
  <si>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</si>
  <si>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</si>
  <si>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</si>
  <si>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</si>
  <si>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</si>
  <si>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</si>
  <si>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</si>
  <si>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</si>
  <si>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</si>
  <si>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</si>
  <si>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</si>
  <si>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</si>
  <si>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</si>
  <si>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</si>
  <si>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</si>
  <si>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</si>
  <si>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</si>
  <si>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</si>
  <si>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</si>
  <si>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</si>
  <si>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</si>
  <si>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</si>
  <si>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</si>
  <si>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</si>
  <si>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</si>
  <si>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</si>
  <si>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</si>
  <si>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</si>
  <si>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</si>
  <si>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</si>
  <si>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</si>
  <si>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</si>
  <si>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</si>
  <si>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</si>
  <si>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</si>
  <si>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</si>
  <si>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</si>
  <si>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</si>
  <si>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</si>
  <si>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</si>
  <si>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</si>
  <si>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</si>
  <si>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</si>
  <si>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</si>
  <si>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</si>
  <si>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</si>
  <si>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</si>
  <si>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</si>
  <si>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</si>
  <si>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</si>
  <si>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</si>
  <si>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</si>
  <si>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</si>
  <si>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</si>
  <si>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</si>
  <si>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</si>
  <si>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</si>
  <si>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</si>
  <si>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</si>
  <si>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</si>
  <si>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</si>
  <si>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</si>
  <si>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</si>
  <si>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</si>
  <si>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</si>
  <si>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</si>
  <si>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</si>
  <si>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</si>
  <si>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</si>
  <si>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</si>
  <si>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</si>
  <si>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</si>
  <si>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</si>
  <si>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</si>
  <si>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</si>
  <si>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</si>
  <si>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</si>
  <si>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</si>
  <si>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</si>
  <si>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</si>
  <si>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</si>
  <si>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</si>
  <si>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</si>
  <si>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</si>
  <si>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</si>
  <si>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</si>
  <si>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</si>
  <si>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</si>
  <si>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</si>
  <si>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</si>
  <si>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</si>
  <si>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</si>
  <si>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</si>
  <si>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</si>
  <si>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</si>
  <si>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</si>
  <si>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</si>
  <si>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</si>
  <si>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</si>
  <si>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</si>
  <si>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</si>
  <si>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</si>
  <si>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</si>
  <si>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</si>
  <si>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</si>
  <si>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</si>
  <si>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</si>
  <si>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</si>
  <si>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</si>
  <si>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</si>
  <si>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</si>
  <si>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</si>
  <si>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</si>
  <si>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</si>
  <si>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</si>
  <si>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</si>
  <si>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</si>
  <si>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</si>
  <si>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</si>
  <si>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</si>
  <si>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</si>
  <si>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</si>
  <si>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</si>
  <si>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</si>
  <si>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</si>
  <si>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</si>
  <si>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</si>
  <si>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</si>
  <si>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</si>
  <si>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</si>
  <si>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</si>
  <si>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</si>
  <si>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</si>
  <si>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</si>
  <si>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</si>
  <si>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</si>
  <si>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</si>
  <si>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</si>
  <si>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</si>
  <si>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</si>
  <si>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</si>
  <si>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</si>
  <si>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</si>
  <si>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</si>
  <si>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</si>
  <si>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</si>
  <si>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</si>
  <si>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</si>
  <si>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</si>
  <si>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</si>
  <si>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</si>
  <si>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</si>
  <si>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</si>
  <si>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</si>
  <si>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</si>
  <si>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</si>
  <si>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</si>
  <si>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</si>
  <si>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</si>
  <si>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</si>
  <si>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</si>
  <si>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</si>
  <si>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</si>
  <si>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</si>
  <si>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</si>
  <si>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</si>
  <si>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</si>
  <si>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</si>
  <si>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</si>
  <si>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</si>
  <si>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</si>
  <si>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</si>
  <si>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</si>
  <si>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</si>
  <si>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</si>
  <si>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</si>
  <si>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</si>
  <si>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</si>
  <si>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</si>
  <si>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</si>
  <si>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</si>
  <si>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</si>
  <si>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</si>
  <si>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</si>
  <si>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</si>
  <si>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</si>
  <si>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</si>
  <si>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</si>
  <si>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</si>
  <si>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</si>
  <si>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</si>
  <si>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</si>
  <si>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</si>
  <si>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</si>
  <si>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</si>
  <si>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</si>
  <si>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</si>
  <si>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</si>
  <si>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</si>
  <si>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</si>
  <si>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</si>
  <si>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</si>
  <si>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</si>
  <si>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</si>
  <si>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</si>
  <si>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</si>
  <si>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</si>
  <si>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</si>
  <si>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</si>
  <si>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</si>
  <si>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</si>
  <si>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</si>
  <si>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</si>
  <si>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</si>
  <si>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</si>
  <si>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</si>
  <si>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</si>
  <si>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</si>
  <si>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</si>
  <si>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</si>
  <si>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</si>
  <si>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</si>
  <si>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</si>
  <si>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</si>
  <si>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</si>
  <si>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</si>
  <si>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</si>
  <si>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</si>
  <si>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</si>
  <si>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</si>
  <si>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</si>
  <si>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</si>
  <si>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</si>
  <si>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</si>
  <si>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</si>
  <si>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</si>
  <si>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</si>
  <si>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</si>
  <si>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</si>
  <si>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</si>
  <si>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</si>
  <si>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</si>
  <si>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</si>
  <si>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</si>
  <si>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</si>
  <si>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</si>
  <si>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</si>
  <si>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</si>
  <si>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</si>
  <si>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</si>
  <si>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</si>
  <si>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</si>
  <si>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</si>
  <si>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</si>
  <si>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</si>
  <si>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</si>
  <si>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</si>
  <si>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</si>
  <si>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</si>
  <si>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</si>
  <si>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</si>
  <si>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</si>
  <si>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</si>
  <si>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</si>
  <si>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</si>
  <si>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</si>
  <si>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</si>
  <si>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</si>
  <si>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</si>
  <si>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</si>
  <si>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</si>
  <si>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</si>
  <si>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</si>
  <si>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</si>
  <si>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</si>
  <si>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</si>
  <si>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</si>
  <si>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</si>
  <si>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</si>
  <si>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</si>
  <si>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</si>
  <si>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</si>
  <si>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</si>
  <si>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</si>
  <si>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</si>
  <si>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</si>
  <si>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</si>
  <si>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</si>
  <si>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</si>
  <si>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</si>
  <si>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</si>
  <si>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</si>
  <si>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</si>
  <si>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</si>
  <si>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</si>
  <si>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</si>
  <si>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</si>
  <si>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</si>
  <si>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</si>
  <si>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</si>
  <si>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</si>
  <si>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</si>
  <si>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</si>
  <si>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</si>
  <si>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</si>
  <si>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</si>
  <si>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</si>
  <si>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</si>
  <si>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</si>
  <si>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</si>
  <si>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</si>
  <si>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</si>
  <si>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</si>
  <si>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</si>
  <si>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</si>
  <si>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</si>
  <si>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</si>
  <si>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</si>
  <si>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</si>
  <si>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</si>
  <si>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</si>
  <si>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</si>
  <si>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</si>
  <si>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</si>
  <si>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</si>
  <si>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</si>
  <si>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</si>
  <si>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</si>
  <si>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</si>
  <si>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</si>
  <si>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</si>
  <si>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</si>
  <si>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</si>
  <si>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</si>
  <si>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</si>
  <si>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</si>
  <si>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</si>
  <si>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</si>
  <si>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</si>
  <si>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</si>
  <si>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</si>
  <si>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</si>
  <si>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</si>
  <si>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</si>
  <si>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</si>
  <si>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</si>
  <si>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</si>
  <si>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</si>
  <si>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</si>
  <si>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</si>
  <si>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</si>
  <si>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</si>
  <si>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</si>
  <si>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</si>
  <si>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</si>
  <si>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</si>
  <si>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</si>
  <si>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</si>
  <si>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</si>
  <si>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</si>
  <si>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</si>
  <si>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</si>
  <si>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</si>
  <si>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</si>
  <si>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</si>
  <si>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</si>
  <si>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</si>
  <si>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</si>
  <si>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</si>
  <si>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</si>
  <si>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</si>
  <si>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</si>
  <si>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</si>
  <si>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</si>
  <si>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</si>
  <si>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</si>
  <si>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</si>
  <si>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</si>
  <si>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</si>
  <si>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</si>
  <si>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</si>
  <si>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</si>
  <si>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</si>
  <si>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</si>
  <si>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</si>
  <si>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</si>
  <si>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</si>
  <si>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</si>
  <si>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</si>
  <si>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</si>
  <si>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</si>
  <si>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</si>
  <si>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</si>
  <si>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</si>
  <si>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</si>
  <si>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</si>
  <si>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</si>
  <si>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</si>
  <si>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</si>
  <si>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</si>
  <si>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</si>
  <si>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</si>
  <si>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</si>
  <si>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</si>
  <si>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</si>
  <si>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</si>
  <si>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</si>
  <si>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</si>
  <si>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</si>
  <si>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</si>
  <si>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</si>
  <si>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</si>
  <si>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</si>
  <si>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</si>
  <si>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</si>
  <si>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</si>
  <si>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</si>
  <si>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</si>
  <si>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</si>
  <si>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</si>
  <si>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</si>
  <si>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</si>
  <si>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</si>
  <si>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</si>
  <si>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</si>
  <si>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</si>
  <si>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</si>
  <si>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</si>
  <si>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</si>
  <si>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</si>
  <si>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</si>
  <si>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</si>
  <si>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</si>
  <si>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</si>
  <si>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</si>
  <si>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</si>
  <si>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</si>
  <si>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</si>
  <si>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</si>
  <si>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</si>
  <si>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</si>
  <si>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</si>
  <si>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</si>
  <si>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</si>
  <si>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</si>
  <si>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</si>
  <si>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</si>
  <si>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</si>
  <si>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</si>
  <si>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</si>
  <si>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</si>
  <si>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</si>
  <si>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</si>
  <si>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</si>
  <si>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</si>
  <si>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</si>
  <si>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</si>
  <si>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</si>
  <si>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</si>
  <si>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</si>
  <si>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</si>
  <si>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</si>
  <si>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</si>
  <si>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</si>
  <si>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</si>
  <si>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</si>
  <si>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</si>
  <si>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</si>
  <si>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</si>
  <si>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</si>
  <si>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</si>
  <si>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</si>
  <si>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</si>
  <si>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</si>
  <si>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</si>
  <si>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</si>
  <si>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</si>
  <si>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</si>
  <si>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</si>
  <si>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</si>
  <si>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</si>
  <si>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</si>
  <si>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</si>
  <si>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</si>
  <si>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</si>
  <si>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</si>
  <si>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</si>
  <si>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</si>
  <si>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</si>
  <si>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</si>
  <si>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</si>
  <si>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</si>
  <si>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</si>
  <si>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</si>
  <si>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</si>
  <si>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</si>
  <si>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</si>
  <si>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</si>
  <si>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</si>
  <si>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</si>
  <si>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</si>
  <si>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</si>
  <si>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</si>
  <si>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</si>
  <si>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</si>
  <si>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</si>
  <si>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</si>
  <si>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</si>
  <si>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</si>
  <si>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</si>
  <si>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</si>
  <si>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</si>
  <si>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</si>
  <si>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</si>
  <si>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</si>
  <si>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</si>
  <si>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</si>
  <si>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</si>
  <si>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</si>
  <si>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</si>
  <si>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</si>
  <si>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</si>
  <si>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</si>
  <si>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</si>
  <si>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</si>
  <si>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</si>
  <si>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</si>
  <si>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</si>
  <si>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</si>
  <si>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</si>
  <si>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</si>
  <si>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</si>
  <si>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</si>
  <si>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</si>
  <si>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</si>
  <si>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</si>
  <si>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</si>
  <si>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</si>
  <si>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</si>
  <si>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</si>
  <si>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</si>
  <si>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</si>
  <si>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</si>
  <si>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</si>
  <si>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</si>
  <si>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</si>
  <si>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</si>
  <si>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</si>
  <si>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</si>
  <si>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</si>
  <si>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</si>
  <si>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</si>
  <si>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</si>
  <si>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</si>
  <si>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</si>
  <si>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</si>
  <si>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</si>
  <si>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</si>
  <si>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</si>
  <si>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</si>
  <si>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</si>
  <si>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</si>
  <si>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</si>
  <si>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</si>
  <si>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</si>
  <si>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</si>
  <si>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</si>
  <si>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</si>
  <si>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</si>
  <si>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</si>
  <si>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</si>
  <si>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</si>
  <si>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</si>
  <si>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</si>
  <si>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</si>
  <si>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</si>
  <si>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</si>
  <si>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</si>
  <si>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</si>
  <si>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</si>
  <si>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</si>
  <si>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</si>
  <si>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</si>
  <si>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</si>
  <si>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</si>
  <si>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</si>
  <si>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</si>
  <si>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</si>
  <si>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</si>
  <si>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</si>
  <si>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</si>
  <si>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</si>
  <si>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</si>
  <si>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</si>
  <si>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</si>
  <si>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</si>
  <si>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</si>
  <si>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</si>
  <si>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</si>
  <si>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</si>
  <si>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</si>
  <si>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</si>
  <si>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</si>
  <si>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</si>
  <si>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</si>
  <si>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</si>
  <si>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</si>
  <si>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</si>
  <si>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</si>
  <si>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</si>
  <si>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</si>
  <si>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</si>
  <si>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</si>
  <si>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</si>
  <si>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</si>
  <si>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</si>
  <si>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</si>
  <si>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</si>
  <si>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</si>
  <si>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</si>
  <si>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</si>
  <si>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</si>
  <si>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</si>
  <si>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</si>
  <si>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</si>
  <si>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</si>
  <si>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</si>
  <si>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</si>
  <si>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</si>
  <si>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</si>
  <si>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</si>
  <si>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</si>
  <si>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</si>
  <si>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</si>
  <si>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</si>
  <si>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</si>
  <si>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</si>
  <si>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</si>
  <si>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</si>
  <si>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</si>
  <si>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</si>
  <si>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</si>
  <si>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</si>
  <si>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</si>
  <si>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</si>
  <si>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</si>
  <si>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</si>
  <si>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</si>
  <si>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</si>
  <si>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</si>
  <si>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</si>
  <si>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</si>
  <si>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</si>
  <si>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</si>
  <si>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</si>
  <si>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</si>
  <si>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</si>
  <si>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</si>
  <si>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</si>
  <si>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</si>
  <si>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</si>
  <si>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</si>
  <si>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</si>
  <si>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</si>
  <si>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</si>
  <si>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</si>
  <si>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</si>
  <si>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</si>
  <si>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</si>
  <si>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</si>
  <si>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</si>
  <si>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</si>
  <si>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</si>
  <si>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</si>
  <si>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</si>
  <si>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</si>
  <si>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</si>
  <si>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</si>
  <si>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</si>
  <si>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</si>
  <si>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</si>
  <si>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</si>
  <si>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</si>
  <si>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</si>
  <si>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</si>
  <si>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</si>
  <si>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</si>
  <si>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</si>
  <si>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</si>
  <si>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</si>
  <si>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</si>
  <si>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</si>
  <si>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</si>
  <si>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</si>
  <si>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</si>
  <si>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</si>
  <si>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</si>
  <si>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</si>
  <si>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</si>
  <si>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</si>
  <si>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</si>
  <si>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</si>
  <si>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</si>
  <si>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</si>
  <si>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</si>
  <si>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</si>
  <si>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</si>
  <si>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</si>
  <si>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</si>
  <si>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</si>
  <si>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</si>
  <si>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</si>
  <si>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</si>
  <si>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</si>
  <si>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</si>
  <si>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</si>
  <si>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</si>
  <si>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</si>
  <si>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</si>
  <si>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</si>
  <si>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</si>
  <si>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</si>
  <si>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</si>
  <si>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</si>
  <si>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</si>
  <si>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</si>
  <si>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</si>
  <si>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</si>
  <si>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</si>
  <si>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</si>
  <si>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</si>
  <si>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</si>
  <si>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</si>
  <si>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</si>
  <si>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</si>
  <si>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</si>
  <si>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</si>
  <si>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</si>
  <si>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</si>
  <si>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</si>
  <si>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</si>
  <si>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</si>
  <si>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</si>
  <si>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</si>
  <si>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</si>
  <si>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</si>
  <si>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</si>
  <si>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</si>
  <si>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</si>
  <si>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</si>
  <si>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</si>
  <si>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</si>
  <si>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</si>
  <si>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</si>
  <si>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</si>
  <si>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</si>
  <si>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</si>
  <si>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</si>
  <si>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</si>
  <si>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</si>
  <si>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</si>
  <si>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</si>
  <si>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</si>
  <si>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</si>
  <si>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</si>
  <si>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</si>
  <si>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</si>
  <si>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</si>
  <si>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</si>
  <si>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</si>
  <si>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</si>
  <si>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</si>
  <si>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</si>
  <si>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</si>
  <si>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</si>
  <si>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</si>
  <si>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</si>
  <si>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</si>
  <si>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</si>
  <si>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</si>
  <si>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</si>
  <si>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</si>
  <si>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</si>
  <si>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</si>
  <si>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</si>
  <si>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</si>
  <si>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</si>
  <si>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</si>
  <si>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</si>
  <si>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</si>
  <si>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</si>
  <si>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</si>
  <si>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</si>
  <si>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</si>
  <si>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</si>
  <si>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</si>
  <si>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</si>
  <si>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</si>
  <si>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</si>
  <si>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</si>
  <si>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</si>
  <si>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</si>
  <si>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</si>
  <si>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</si>
  <si>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</si>
  <si>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</si>
  <si>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</si>
  <si>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</si>
  <si>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</si>
  <si>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</si>
  <si>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</si>
  <si>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</si>
  <si>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</si>
  <si>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</si>
  <si>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</si>
  <si>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</si>
  <si>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</si>
  <si>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</si>
  <si>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</si>
  <si>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</si>
  <si>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</si>
  <si>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</si>
  <si>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</si>
  <si>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</si>
  <si>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</si>
  <si>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</si>
  <si>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</si>
  <si>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</si>
  <si>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</si>
  <si>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</si>
  <si>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</si>
  <si>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</si>
  <si>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</si>
  <si>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</si>
  <si>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</si>
  <si>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</si>
  <si>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</si>
  <si>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</si>
  <si>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</si>
  <si>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</si>
  <si>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</si>
  <si>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</si>
  <si>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</si>
  <si>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</si>
  <si>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</si>
  <si>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</si>
  <si>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</si>
  <si>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</si>
  <si>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</si>
  <si>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</si>
  <si>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</si>
  <si>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</si>
  <si>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</si>
  <si>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</si>
  <si>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</si>
  <si>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</si>
  <si>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</si>
  <si>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</si>
  <si>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</si>
  <si>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</si>
  <si>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</si>
  <si>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</si>
  <si>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</si>
  <si>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</si>
  <si>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</si>
  <si>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</si>
  <si>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</si>
  <si>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</si>
  <si>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</si>
  <si>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</si>
  <si>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</si>
  <si>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</si>
  <si>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</si>
  <si>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</si>
  <si>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</si>
  <si>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</si>
  <si>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</si>
  <si>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</si>
  <si>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</si>
  <si>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</si>
  <si>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</si>
  <si>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</si>
  <si>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</si>
  <si>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</si>
  <si>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</si>
  <si>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</si>
  <si>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</si>
  <si>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</si>
  <si>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</si>
  <si>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</si>
  <si>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</si>
  <si>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</si>
  <si>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</si>
  <si>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</si>
  <si>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</si>
  <si>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</si>
  <si>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</si>
  <si>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</si>
  <si>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</si>
  <si>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</si>
  <si>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</si>
  <si>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</si>
  <si>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</si>
  <si>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</si>
  <si>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</si>
  <si>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</si>
  <si>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</si>
  <si>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</si>
  <si>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</si>
  <si>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</si>
  <si>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</si>
  <si>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</si>
  <si>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</si>
  <si>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</si>
  <si>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</si>
  <si>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</si>
  <si>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</si>
  <si>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</si>
  <si>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</si>
  <si>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</si>
  <si>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</si>
  <si>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</si>
  <si>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</si>
  <si>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</si>
  <si>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</si>
  <si>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</si>
  <si>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</si>
  <si>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</si>
  <si>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</si>
  <si>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</si>
  <si>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</si>
  <si>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</si>
  <si>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</si>
  <si>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</si>
  <si>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</si>
  <si>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</si>
  <si>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</si>
  <si>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</si>
  <si>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</si>
  <si>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</si>
  <si>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</si>
  <si>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</si>
  <si>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</si>
  <si>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</si>
  <si>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</si>
  <si>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</si>
  <si>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</si>
  <si>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</si>
  <si>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</si>
  <si>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</si>
  <si>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</si>
  <si>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</si>
  <si>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</si>
  <si>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</si>
  <si>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</si>
  <si>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</si>
  <si>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</si>
  <si>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</si>
  <si>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</si>
  <si>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</si>
  <si>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</si>
  <si>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</si>
  <si>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</si>
  <si>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</si>
  <si>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</si>
  <si>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</si>
  <si>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</si>
  <si>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</si>
  <si>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</si>
  <si>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</si>
  <si>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</si>
  <si>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</si>
  <si>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</si>
  <si>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</si>
  <si>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</si>
  <si>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</si>
  <si>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</si>
  <si>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</si>
  <si>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</si>
  <si>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</si>
  <si>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</si>
  <si>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</si>
  <si>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</si>
  <si>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</si>
  <si>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</si>
  <si>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</si>
  <si>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</si>
  <si>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</si>
  <si>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</si>
  <si>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</si>
  <si>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</si>
  <si>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</si>
  <si>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</si>
  <si>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</si>
  <si>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</si>
  <si>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</si>
  <si>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</si>
  <si>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</si>
  <si>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</si>
  <si>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</si>
  <si>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</si>
  <si>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</si>
  <si>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</si>
  <si>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</si>
  <si>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</si>
  <si>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</si>
  <si>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</si>
  <si>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</si>
  <si>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</si>
  <si>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</si>
  <si>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</si>
  <si>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</si>
  <si>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</si>
  <si>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</si>
  <si>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</si>
  <si>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</si>
  <si>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</si>
  <si>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</si>
  <si>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</si>
  <si>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</si>
  <si>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</si>
  <si>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</si>
  <si>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</si>
  <si>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</si>
  <si>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</si>
  <si>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</si>
  <si>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</si>
  <si>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</si>
  <si>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</si>
  <si>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</si>
  <si>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</si>
  <si>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</si>
  <si>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</si>
  <si>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</si>
  <si>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</si>
  <si>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</si>
  <si>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</si>
  <si>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</si>
  <si>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</si>
  <si>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</si>
  <si>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</si>
  <si>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</si>
  <si>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</si>
  <si>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</si>
  <si>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</si>
  <si>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</si>
  <si>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</si>
  <si>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</si>
  <si>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</si>
  <si>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</si>
  <si>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</si>
  <si>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</si>
  <si>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</si>
  <si>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</si>
  <si>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</si>
  <si>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</si>
  <si>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</si>
  <si>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</si>
  <si>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</si>
  <si>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</si>
  <si>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</si>
  <si>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</si>
  <si>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</si>
  <si>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</si>
  <si>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</si>
  <si>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</si>
  <si>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</si>
  <si>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</si>
  <si>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</si>
  <si>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</si>
  <si>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</si>
  <si>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</si>
  <si>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</si>
  <si>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</si>
  <si>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</si>
  <si>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</si>
  <si>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</si>
  <si>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</si>
  <si>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</si>
  <si>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</si>
  <si>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</si>
  <si>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</si>
  <si>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</si>
  <si>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</si>
  <si>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</si>
  <si>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</si>
  <si>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</si>
  <si>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</si>
  <si>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</si>
  <si>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</si>
  <si>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</si>
  <si>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</si>
  <si>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</si>
  <si>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</si>
  <si>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</si>
  <si>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</si>
  <si>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</si>
  <si>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</si>
  <si>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</si>
  <si>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</si>
  <si>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</si>
  <si>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</si>
  <si>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</si>
  <si>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</si>
  <si>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</si>
  <si>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</si>
  <si>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</si>
  <si>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</si>
  <si>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</si>
  <si>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</si>
  <si>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</si>
  <si>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</si>
  <si>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</si>
  <si>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</si>
  <si>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</si>
  <si>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</si>
  <si>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</si>
  <si>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</si>
  <si>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</si>
  <si>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</si>
  <si>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</si>
  <si>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</si>
  <si>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</si>
  <si>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</si>
  <si>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</si>
  <si>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</si>
  <si>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</si>
  <si>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</si>
  <si>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</si>
  <si>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</si>
  <si>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</si>
  <si>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</si>
  <si>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</si>
  <si>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</si>
  <si>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</si>
  <si>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</si>
  <si>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</si>
  <si>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</si>
  <si>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</si>
  <si>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</si>
  <si>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</si>
  <si>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</si>
  <si>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</si>
  <si>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</si>
  <si>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</si>
  <si>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</si>
  <si>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</si>
  <si>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</si>
  <si>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</si>
  <si>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</si>
  <si>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</si>
  <si>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</si>
  <si>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</si>
  <si>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</si>
  <si>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</si>
  <si>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</si>
  <si>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</si>
  <si>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</si>
  <si>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</si>
  <si>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</si>
  <si>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</si>
  <si>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</si>
  <si>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</si>
  <si>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</si>
  <si>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</si>
  <si>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</si>
  <si>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</si>
  <si>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</si>
  <si>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</si>
  <si>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</si>
  <si>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</si>
  <si>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</si>
  <si>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</si>
  <si>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</si>
  <si>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</si>
  <si>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</si>
  <si>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</si>
  <si>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</si>
  <si>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</si>
  <si>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</si>
  <si>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</si>
  <si>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</si>
  <si>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</si>
  <si>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</si>
  <si>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</si>
  <si>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</si>
  <si>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</si>
  <si>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</si>
  <si>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</si>
  <si>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</si>
  <si>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</si>
  <si>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</si>
  <si>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</si>
  <si>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</si>
  <si>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</si>
  <si>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</si>
  <si>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</si>
  <si>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</si>
  <si>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</si>
  <si>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</si>
  <si>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</si>
  <si>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</si>
  <si>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</si>
  <si>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</si>
  <si>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</si>
  <si>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</si>
  <si>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</si>
  <si>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</si>
  <si>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</si>
  <si>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</si>
  <si>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</si>
  <si>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</si>
  <si>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</si>
  <si>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</si>
  <si>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</si>
  <si>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</si>
  <si>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</si>
  <si>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</si>
  <si>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</si>
  <si>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</si>
  <si>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</si>
  <si>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</si>
  <si>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</si>
  <si>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</si>
  <si>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</si>
  <si>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</si>
  <si>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</si>
  <si>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</si>
  <si>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</si>
  <si>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</si>
  <si>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</si>
  <si>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</si>
  <si>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</si>
  <si>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</si>
  <si>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</si>
  <si>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</si>
  <si>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</si>
  <si>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</si>
  <si>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</si>
  <si>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</si>
  <si>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</si>
  <si>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</si>
  <si>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</si>
  <si>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</si>
  <si>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</si>
  <si>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</si>
  <si>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</si>
  <si>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</si>
  <si>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</si>
  <si>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</si>
  <si>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</si>
  <si>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</si>
  <si>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</si>
  <si>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</si>
  <si>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</si>
  <si>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</si>
  <si>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</si>
  <si>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</si>
  <si>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</si>
  <si>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</si>
  <si>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</si>
  <si>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</si>
  <si>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</si>
  <si>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</si>
  <si>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</si>
  <si>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</si>
  <si>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</si>
  <si>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</si>
  <si>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</si>
  <si>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</si>
  <si>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</si>
  <si>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</si>
  <si>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</si>
  <si>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</si>
  <si>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</si>
  <si>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</si>
  <si>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</si>
  <si>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</si>
  <si>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</si>
  <si>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</si>
  <si>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</si>
  <si>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</si>
  <si>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</si>
  <si>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</si>
  <si>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</si>
  <si>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</si>
  <si>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</si>
  <si>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</si>
  <si>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</si>
  <si>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</si>
  <si>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</si>
  <si>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</si>
  <si>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</si>
  <si>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</si>
  <si>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</si>
  <si>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</si>
  <si>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</si>
  <si>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</si>
  <si>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</si>
  <si>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</si>
  <si>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</si>
  <si>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</si>
  <si>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</si>
  <si>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</si>
  <si>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</si>
  <si>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</si>
  <si>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</si>
  <si>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</si>
  <si>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</si>
  <si>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</si>
  <si>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</si>
  <si>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</si>
  <si>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</si>
  <si>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</si>
  <si>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</si>
  <si>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</si>
  <si>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</si>
  <si>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</si>
  <si>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</si>
  <si>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</si>
  <si>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</si>
  <si>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</si>
  <si>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</si>
  <si>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</si>
  <si>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</si>
  <si>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</si>
  <si>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</si>
  <si>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</si>
  <si>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</si>
  <si>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</si>
  <si>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</si>
  <si>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</si>
  <si>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</si>
  <si>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</si>
  <si>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</si>
  <si>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</si>
  <si>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</si>
  <si>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</si>
  <si>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</si>
  <si>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</si>
  <si>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</si>
  <si>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</si>
  <si>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</si>
  <si>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</si>
  <si>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</si>
  <si>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</si>
  <si>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</si>
  <si>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</si>
  <si>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</si>
  <si>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</si>
  <si>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</si>
  <si>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</si>
  <si>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</si>
  <si>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</si>
  <si>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</si>
  <si>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</si>
  <si>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</si>
  <si>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</si>
  <si>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</si>
  <si>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</si>
  <si>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</si>
  <si>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</si>
  <si>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</si>
  <si>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</si>
  <si>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</si>
  <si>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</si>
  <si>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</si>
  <si>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</si>
  <si>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</si>
  <si>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</si>
  <si>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</si>
  <si>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</si>
  <si>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</si>
  <si>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</si>
  <si>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</si>
  <si>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</si>
  <si>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</si>
  <si>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</si>
  <si>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</si>
  <si>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</si>
  <si>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</si>
  <si>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</si>
  <si>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</si>
  <si>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</si>
  <si>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</si>
  <si>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</si>
  <si>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</si>
  <si>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</si>
  <si>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</si>
  <si>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</si>
  <si>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</si>
  <si>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</si>
  <si>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</si>
  <si>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</si>
  <si>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</si>
  <si>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</si>
  <si>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</si>
  <si>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</si>
  <si>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</si>
  <si>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</si>
  <si>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</si>
  <si>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</si>
  <si>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</si>
  <si>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</si>
  <si>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</si>
  <si>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</si>
  <si>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</si>
  <si>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</si>
  <si>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</si>
  <si>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</si>
  <si>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</si>
  <si>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</si>
  <si>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</si>
  <si>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</si>
  <si>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</si>
  <si>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</si>
  <si>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</si>
  <si>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</si>
  <si>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</si>
  <si>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</si>
  <si>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</si>
  <si>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</si>
  <si>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</si>
  <si>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</si>
  <si>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</si>
  <si>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</si>
  <si>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</si>
  <si>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</si>
  <si>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</si>
  <si>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</si>
  <si>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</si>
  <si>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</si>
  <si>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</si>
  <si>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</si>
  <si>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</si>
  <si>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</si>
  <si>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</si>
  <si>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</si>
  <si>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</si>
  <si>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</si>
  <si>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</si>
  <si>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</si>
  <si>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</si>
  <si>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</si>
  <si>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</si>
  <si>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</si>
  <si>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</si>
  <si>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</si>
  <si>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</si>
  <si>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</si>
  <si>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</si>
  <si>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</si>
  <si>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</si>
  <si>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</si>
  <si>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</si>
  <si>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</si>
  <si>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</si>
  <si>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</si>
  <si>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</si>
  <si>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</si>
  <si>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</si>
  <si>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</si>
  <si>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</si>
  <si>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</si>
  <si>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</si>
  <si>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</si>
  <si>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</si>
  <si>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</si>
  <si>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</si>
  <si>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</si>
  <si>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</si>
  <si>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</si>
  <si>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</si>
  <si>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</si>
  <si>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</si>
  <si>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</si>
  <si>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</si>
  <si>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</si>
  <si>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</si>
  <si>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</si>
  <si>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</si>
  <si>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</si>
  <si>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</si>
  <si>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</si>
  <si>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</si>
  <si>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</si>
  <si>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</si>
  <si>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</si>
  <si>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</si>
  <si>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</si>
  <si>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</si>
  <si>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</si>
  <si>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</si>
  <si>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</si>
  <si>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</si>
  <si>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</si>
  <si>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</si>
  <si>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</si>
  <si>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</si>
  <si>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</si>
  <si>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</si>
  <si>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</si>
  <si>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</si>
  <si>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</si>
  <si>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</si>
  <si>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</si>
  <si>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</si>
  <si>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</si>
  <si>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</si>
  <si>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</si>
  <si>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</si>
  <si>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</si>
  <si>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</si>
  <si>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</si>
  <si>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</si>
  <si>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</si>
  <si>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</si>
  <si>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</si>
  <si>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</si>
  <si>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</si>
  <si>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</si>
  <si>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</si>
  <si>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</si>
  <si>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</si>
  <si>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</si>
  <si>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</si>
  <si>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</si>
  <si>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</si>
  <si>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</si>
  <si>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</si>
  <si>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</si>
  <si>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</si>
  <si>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</si>
  <si>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</si>
  <si>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</si>
  <si>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</si>
  <si>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</si>
  <si>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</si>
  <si>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</si>
  <si>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</si>
  <si>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</si>
  <si>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</si>
  <si>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</si>
  <si>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</si>
  <si>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</si>
  <si>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</si>
  <si>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</si>
  <si>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</si>
  <si>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</si>
  <si>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</si>
  <si>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</si>
  <si>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</si>
  <si>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</si>
  <si>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</si>
  <si>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</si>
  <si>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</si>
  <si>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</si>
  <si>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</si>
  <si>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</si>
  <si>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</si>
  <si>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</si>
  <si>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</si>
  <si>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</si>
  <si>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</si>
  <si>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</si>
  <si>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</si>
  <si>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</si>
  <si>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</si>
  <si>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</si>
  <si>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</si>
  <si>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</si>
  <si>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</si>
  <si>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</si>
  <si>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</si>
  <si>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</si>
  <si>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</si>
  <si>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</si>
  <si>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</si>
  <si>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</si>
  <si>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</si>
  <si>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</si>
  <si>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</si>
  <si>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</si>
  <si>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</si>
  <si>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</si>
  <si>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</si>
  <si>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</si>
  <si>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</si>
  <si>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</si>
  <si>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</si>
  <si>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</si>
  <si>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</si>
  <si>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</si>
  <si>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</si>
  <si>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</si>
  <si>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</si>
  <si>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</si>
  <si>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</si>
  <si>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</si>
  <si>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</si>
  <si>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</si>
  <si>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</si>
  <si>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</si>
  <si>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</si>
  <si>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</si>
  <si>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</si>
  <si>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</si>
  <si>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</si>
  <si>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</si>
  <si>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</si>
  <si>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</si>
  <si>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</si>
  <si>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</si>
  <si>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</si>
  <si>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</si>
  <si>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</si>
  <si>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</si>
  <si>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</si>
  <si>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</si>
  <si>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</si>
  <si>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</si>
  <si>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</si>
  <si>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</si>
  <si>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</si>
  <si>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</si>
  <si>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</si>
  <si>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</si>
  <si>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</si>
  <si>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</si>
  <si>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</si>
  <si>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</si>
  <si>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</si>
  <si>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</si>
  <si>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</si>
  <si>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</si>
  <si>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</si>
  <si>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</si>
  <si>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</si>
  <si>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</si>
  <si>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</si>
  <si>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</si>
  <si>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</si>
  <si>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</si>
  <si>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</si>
  <si>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</si>
  <si>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</si>
  <si>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</si>
  <si>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</si>
  <si>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</si>
  <si>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</si>
  <si>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</si>
  <si>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</si>
  <si>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</si>
  <si>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</si>
  <si>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</si>
  <si>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</si>
  <si>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</si>
  <si>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</si>
  <si>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</si>
  <si>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</si>
  <si>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</si>
  <si>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</si>
  <si>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</si>
  <si>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</si>
  <si>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</si>
  <si>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</si>
  <si>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</si>
  <si>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</si>
  <si>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</si>
  <si>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</si>
  <si>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</si>
  <si>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</si>
  <si>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</si>
  <si>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</si>
  <si>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</si>
  <si>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</si>
  <si>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</si>
  <si>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</si>
  <si>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</si>
  <si>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</si>
  <si>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</si>
  <si>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</si>
  <si>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</si>
  <si>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</si>
  <si>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</si>
  <si>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</si>
  <si>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</si>
  <si>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</si>
  <si>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</si>
  <si>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</si>
  <si>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</si>
  <si>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</si>
  <si>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</si>
  <si>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</si>
  <si>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</si>
  <si>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</si>
  <si>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</si>
  <si>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</si>
  <si>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</si>
  <si>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</si>
  <si>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</si>
  <si>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</si>
  <si>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</si>
  <si>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</si>
  <si>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</si>
  <si>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</si>
  <si>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</si>
  <si>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</si>
  <si>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</si>
  <si>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</si>
  <si>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</si>
  <si>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</si>
  <si>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</si>
  <si>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</si>
  <si>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</si>
  <si>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</si>
  <si>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</si>
  <si>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</si>
  <si>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</si>
  <si>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</si>
  <si>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</si>
  <si>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</si>
  <si>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</si>
  <si>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</si>
  <si>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</si>
  <si>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</si>
  <si>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</si>
  <si>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</si>
  <si>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</si>
  <si>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</si>
  <si>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</si>
  <si>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</si>
  <si>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</si>
  <si>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</si>
  <si>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</si>
  <si>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</si>
  <si>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</si>
  <si>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</si>
  <si>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</si>
  <si>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</si>
  <si>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</si>
  <si>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</si>
  <si>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</si>
  <si>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</si>
  <si>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</si>
  <si>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</si>
  <si>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</si>
  <si>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</si>
  <si>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</si>
  <si>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</si>
  <si>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</si>
  <si>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</si>
  <si>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</si>
  <si>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</si>
  <si>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</si>
  <si>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</si>
  <si>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</si>
  <si>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</si>
  <si>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</si>
  <si>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</si>
  <si>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</si>
  <si>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</si>
  <si>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</si>
  <si>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</si>
  <si>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</si>
  <si>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</si>
  <si>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</si>
  <si>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</si>
  <si>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</si>
  <si>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</si>
  <si>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</si>
  <si>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</si>
  <si>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</si>
  <si>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</si>
  <si>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</si>
  <si>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</si>
  <si>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</si>
  <si>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</si>
  <si>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</si>
  <si>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</si>
  <si>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</si>
  <si>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</si>
  <si>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</si>
  <si>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</si>
  <si>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</si>
  <si>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</si>
  <si>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</si>
  <si>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</si>
  <si>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</si>
  <si>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</si>
  <si>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</si>
  <si>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</si>
  <si>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</si>
  <si>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</si>
  <si>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</si>
  <si>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</si>
  <si>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</si>
  <si>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</si>
  <si>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</si>
  <si>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</si>
  <si>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</si>
  <si>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</si>
  <si>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</si>
  <si>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</si>
  <si>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</si>
  <si>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</si>
  <si>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</si>
  <si>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</si>
  <si>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</si>
  <si>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</si>
  <si>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</si>
  <si>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</si>
  <si>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</si>
  <si>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</si>
  <si>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</si>
  <si>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</si>
  <si>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</si>
  <si>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</si>
  <si>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</si>
  <si>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</si>
  <si>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</si>
  <si>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</si>
  <si>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</si>
  <si>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</si>
  <si>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</si>
  <si>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</si>
  <si>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</si>
  <si>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</si>
  <si>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</si>
  <si>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</si>
  <si>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</si>
  <si>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</si>
  <si>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</si>
  <si>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</si>
  <si>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</si>
  <si>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</si>
  <si>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</si>
  <si>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</si>
  <si>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</si>
  <si>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</si>
  <si>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</si>
  <si>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</si>
  <si>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</si>
  <si>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</si>
  <si>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</si>
  <si>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</si>
  <si>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</si>
  <si>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</si>
  <si>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</si>
  <si>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</si>
  <si>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</si>
  <si>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</si>
  <si>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</si>
  <si>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</si>
  <si>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</si>
  <si>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</si>
  <si>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</si>
  <si>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</si>
  <si>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</si>
  <si>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</si>
  <si>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</si>
  <si>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</si>
  <si>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</si>
  <si>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</si>
  <si>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</si>
  <si>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</si>
  <si>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</si>
  <si>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</si>
  <si>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</si>
  <si>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</si>
  <si>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</si>
  <si>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</si>
  <si>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</si>
  <si>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</si>
  <si>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</si>
  <si>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</si>
  <si>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</si>
  <si>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</si>
  <si>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</si>
  <si>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</si>
  <si>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</si>
  <si>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</si>
  <si>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</si>
  <si>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</si>
  <si>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</si>
  <si>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</si>
  <si>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</si>
  <si>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</si>
  <si>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</si>
  <si>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</si>
  <si>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</si>
  <si>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</si>
  <si>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</si>
  <si>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</si>
  <si>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</si>
  <si>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</si>
  <si>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</si>
  <si>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</si>
  <si>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</si>
  <si>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</si>
  <si>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</si>
  <si>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</si>
  <si>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</si>
  <si>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</si>
  <si>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</si>
  <si>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</si>
  <si>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</si>
  <si>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</si>
  <si>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</si>
  <si>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</si>
  <si>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</si>
  <si>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</si>
  <si>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</si>
  <si>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</si>
  <si>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</si>
  <si>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</si>
  <si>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</si>
  <si>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</si>
  <si>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</si>
  <si>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</si>
  <si>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</si>
  <si>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</si>
  <si>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</si>
  <si>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</si>
  <si>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</si>
  <si>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</si>
  <si>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</si>
  <si>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</si>
  <si>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</si>
  <si>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</si>
  <si>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</si>
  <si>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</si>
  <si>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</si>
  <si>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</si>
  <si>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</si>
  <si>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</si>
  <si>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</si>
  <si>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</si>
  <si>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</si>
  <si>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</si>
  <si>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</si>
  <si>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</si>
  <si>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</si>
  <si>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</si>
  <si>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</si>
  <si>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</si>
  <si>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</si>
  <si>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</si>
  <si>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</si>
  <si>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</si>
  <si>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</si>
  <si>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</si>
  <si>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</si>
  <si>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</si>
  <si>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</si>
  <si>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</si>
  <si>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</si>
  <si>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</si>
  <si>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</si>
  <si>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</si>
  <si>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</si>
  <si>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</si>
  <si>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</si>
  <si>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</si>
  <si>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</si>
  <si>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</si>
  <si>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</si>
  <si>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</si>
  <si>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</si>
  <si>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</si>
  <si>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</si>
  <si>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</si>
  <si>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</si>
  <si>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</si>
  <si>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</si>
  <si>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</si>
  <si>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</si>
  <si>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</si>
  <si>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</si>
  <si>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</si>
  <si>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</si>
  <si>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</si>
  <si>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</si>
  <si>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</si>
  <si>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</si>
  <si>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</si>
  <si>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</si>
  <si>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</si>
  <si>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</si>
  <si>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</si>
  <si>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</si>
  <si>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</si>
  <si>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</si>
  <si>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</si>
  <si>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</si>
  <si>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</si>
  <si>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</si>
  <si>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</si>
  <si>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</si>
  <si>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</si>
  <si>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</si>
  <si>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</si>
  <si>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</si>
  <si>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</si>
  <si>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</si>
  <si>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</si>
  <si>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</si>
  <si>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</si>
  <si>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</si>
  <si>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</si>
  <si>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</si>
  <si>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</si>
  <si>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</si>
  <si>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</si>
  <si>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</si>
  <si>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</si>
  <si>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</si>
  <si>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</si>
  <si>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</si>
  <si>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</si>
  <si>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</si>
  <si>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</si>
  <si>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</si>
  <si>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</si>
  <si>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</si>
  <si>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</si>
  <si>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</si>
  <si>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</si>
  <si>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</si>
  <si>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</si>
  <si>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</si>
  <si>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</si>
  <si>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</si>
  <si>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</si>
  <si>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</si>
  <si>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</si>
  <si>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</si>
  <si>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</si>
  <si>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</si>
  <si>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</si>
  <si>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</si>
  <si>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</si>
  <si>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</si>
  <si>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</si>
  <si>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</si>
  <si>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</si>
  <si>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</si>
  <si>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</si>
  <si>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</si>
  <si>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</si>
  <si>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</si>
  <si>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</si>
  <si>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</si>
  <si>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</si>
  <si>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</si>
  <si>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</si>
  <si>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</si>
  <si>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</si>
  <si>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</si>
  <si>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</si>
  <si>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</si>
  <si>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</si>
  <si>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</si>
  <si>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</si>
  <si>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</si>
  <si>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</si>
  <si>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</si>
  <si>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</si>
  <si>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</si>
  <si>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</si>
  <si>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</si>
  <si>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</si>
  <si>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</si>
  <si>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</si>
  <si>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</si>
  <si>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</si>
  <si>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</si>
  <si>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</si>
  <si>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</si>
  <si>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</si>
  <si>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</si>
  <si>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</si>
  <si>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</si>
  <si>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</si>
  <si>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</si>
  <si>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</si>
  <si>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</si>
  <si>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</si>
  <si>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</si>
  <si>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</si>
  <si>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</si>
  <si>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</si>
  <si>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</si>
  <si>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</si>
  <si>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</si>
  <si>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</si>
  <si>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</si>
  <si>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</si>
  <si>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</si>
  <si>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</si>
  <si>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</si>
  <si>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</si>
  <si>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</si>
  <si>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</si>
  <si>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</si>
  <si>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</si>
  <si>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</si>
  <si>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</si>
  <si>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</si>
  <si>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</si>
  <si>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</si>
  <si>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</si>
  <si>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</si>
  <si>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</si>
  <si>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</si>
  <si>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</si>
  <si>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</si>
  <si>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</si>
  <si>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</si>
  <si>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</si>
  <si>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</si>
  <si>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</si>
  <si>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</si>
  <si>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</si>
  <si>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</si>
  <si>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</si>
  <si>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</si>
  <si>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</si>
  <si>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</si>
  <si>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</si>
  <si>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</si>
  <si>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</si>
  <si>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</si>
  <si>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</si>
  <si>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</si>
  <si>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</si>
  <si>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</si>
  <si>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</si>
  <si>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</si>
  <si>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</si>
  <si>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</si>
  <si>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</si>
  <si>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</si>
  <si>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</si>
  <si>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</si>
  <si>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</si>
  <si>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</si>
  <si>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</si>
  <si>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</si>
  <si>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</si>
  <si>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</si>
  <si>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</si>
  <si>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</si>
  <si>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</si>
  <si>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</si>
  <si>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</si>
  <si>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</si>
  <si>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</si>
  <si>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</si>
  <si>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</si>
  <si>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</si>
  <si>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</si>
  <si>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</si>
  <si>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</si>
  <si>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</si>
  <si>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</si>
  <si>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</si>
  <si>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</si>
  <si>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</si>
  <si>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</si>
  <si>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</si>
  <si>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</si>
  <si>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</si>
  <si>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</si>
  <si>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</si>
  <si>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</si>
  <si>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</si>
  <si>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</si>
  <si>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</si>
  <si>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</si>
  <si>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</si>
  <si>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</si>
  <si>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</si>
  <si>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</si>
  <si>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</si>
  <si>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</si>
  <si>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</si>
  <si>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</si>
  <si>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</si>
  <si>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</si>
  <si>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</si>
  <si>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</si>
  <si>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</si>
  <si>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</si>
  <si>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</si>
  <si>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</si>
  <si>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</si>
  <si>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</si>
  <si>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</si>
  <si>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</si>
  <si>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</si>
  <si>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</si>
  <si>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</si>
  <si>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</si>
  <si>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</si>
  <si>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</si>
  <si>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</si>
  <si>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</si>
  <si>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</si>
  <si>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</si>
  <si>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</si>
  <si>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</si>
  <si>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</si>
  <si>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</si>
  <si>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</si>
  <si>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</si>
  <si>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</si>
  <si>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</si>
  <si>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</si>
  <si>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</si>
  <si>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</si>
  <si>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</si>
  <si>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</si>
  <si>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</si>
  <si>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</si>
  <si>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</si>
  <si>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</si>
  <si>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</si>
  <si>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</si>
  <si>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</si>
  <si>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</si>
  <si>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</si>
  <si>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</si>
  <si>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</si>
  <si>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</si>
  <si>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</si>
  <si>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</si>
  <si>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</si>
  <si>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</si>
  <si>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</si>
  <si>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</si>
  <si>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</si>
  <si>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</si>
  <si>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</si>
  <si>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</si>
  <si>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</si>
  <si>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</si>
  <si>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</si>
  <si>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</si>
  <si>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</si>
  <si>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</si>
  <si>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</si>
  <si>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</si>
  <si>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</si>
  <si>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</si>
  <si>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</si>
  <si>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</si>
  <si>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</si>
  <si>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</si>
  <si>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</si>
  <si>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</si>
  <si>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</si>
  <si>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</si>
  <si>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</si>
  <si>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</si>
  <si>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</si>
  <si>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</si>
  <si>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</si>
  <si>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</si>
  <si>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</si>
  <si>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</si>
  <si>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</si>
  <si>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</si>
  <si>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</si>
  <si>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</si>
  <si>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</si>
  <si>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</si>
  <si>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</si>
  <si>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</si>
  <si>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</si>
  <si>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</si>
  <si>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</si>
  <si>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</si>
  <si>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</si>
  <si>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</si>
  <si>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</si>
  <si>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</si>
  <si>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</si>
  <si>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</si>
  <si>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</si>
  <si>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</si>
  <si>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</si>
  <si>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</si>
  <si>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</si>
  <si>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</si>
  <si>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</si>
  <si>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</si>
  <si>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</si>
  <si>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</si>
  <si>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</si>
  <si>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</si>
  <si>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</si>
  <si>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</si>
  <si>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</si>
  <si>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</si>
  <si>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</si>
  <si>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</si>
  <si>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</si>
  <si>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</si>
  <si>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</si>
  <si>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</si>
  <si>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</si>
  <si>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</si>
  <si>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</si>
  <si>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</si>
  <si>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</si>
  <si>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</si>
  <si>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</si>
  <si>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</si>
  <si>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</si>
  <si>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</si>
  <si>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</si>
  <si>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</si>
  <si>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</si>
  <si>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</si>
  <si>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</si>
  <si>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</si>
  <si>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</si>
  <si>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</si>
  <si>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</si>
  <si>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</si>
  <si>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</si>
  <si>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</si>
  <si>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</si>
  <si>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</si>
  <si>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</si>
  <si>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</si>
  <si>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</si>
  <si>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</si>
  <si>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</si>
  <si>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</si>
  <si>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</si>
  <si>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</si>
  <si>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</si>
  <si>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</si>
  <si>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</si>
  <si>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</si>
  <si>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</si>
  <si>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</si>
  <si>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</si>
  <si>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</si>
  <si>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</si>
  <si>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</si>
  <si>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</si>
  <si>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</si>
  <si>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</si>
  <si>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</si>
  <si>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</si>
  <si>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</si>
  <si>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</si>
  <si>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</si>
  <si>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</si>
  <si>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</si>
  <si>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</si>
  <si>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</si>
  <si>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</si>
  <si>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</si>
  <si>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</si>
  <si>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</si>
  <si>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</si>
  <si>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</si>
  <si>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</si>
  <si>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</si>
  <si>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</si>
  <si>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</si>
  <si>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</si>
  <si>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</si>
  <si>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</si>
  <si>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</si>
  <si>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</si>
  <si>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</si>
  <si>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</si>
  <si>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</si>
  <si>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</si>
  <si>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</si>
  <si>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</si>
  <si>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</si>
  <si>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</si>
  <si>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</si>
  <si>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</si>
  <si>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</si>
  <si>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</si>
  <si>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</si>
  <si>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</si>
  <si>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</si>
  <si>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</si>
  <si>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</si>
  <si>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</si>
  <si>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</si>
  <si>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</si>
  <si>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</si>
  <si>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</si>
  <si>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</si>
  <si>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</si>
  <si>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</si>
  <si>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</si>
  <si>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</si>
  <si>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</si>
  <si>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</si>
  <si>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</si>
  <si>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</si>
  <si>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</si>
  <si>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</si>
  <si>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</si>
  <si>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</si>
  <si>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</si>
  <si>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</si>
  <si>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</si>
  <si>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</si>
  <si>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</si>
  <si>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</si>
  <si>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</si>
  <si>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</si>
  <si>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</si>
  <si>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</si>
  <si>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</si>
  <si>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</si>
  <si>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</si>
  <si>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</si>
  <si>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</si>
  <si>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</si>
  <si>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</si>
  <si>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</si>
  <si>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</si>
  <si>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</si>
  <si>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</si>
  <si>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</si>
  <si>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</si>
  <si>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</si>
  <si>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</si>
  <si>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</si>
  <si>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</si>
  <si>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</si>
  <si>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</si>
  <si>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</si>
  <si>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</si>
  <si>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</si>
  <si>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</si>
  <si>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</si>
  <si>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</si>
  <si>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</si>
  <si>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</si>
  <si>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</si>
  <si>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</si>
  <si>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</si>
  <si>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</si>
  <si>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</si>
  <si>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</si>
  <si>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</si>
  <si>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</si>
  <si>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</si>
  <si>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</si>
  <si>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</si>
  <si>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</si>
  <si>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</si>
  <si>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</si>
  <si>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</si>
  <si>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</si>
  <si>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</si>
  <si>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</si>
  <si>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</si>
  <si>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</si>
  <si>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</si>
  <si>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</si>
  <si>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</si>
  <si>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</si>
  <si>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</si>
  <si>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</si>
  <si>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</si>
  <si>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</si>
  <si>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</si>
  <si>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</si>
  <si>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</si>
  <si>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</si>
  <si>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</si>
  <si>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</si>
  <si>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</si>
  <si>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</si>
  <si>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</si>
  <si>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</si>
  <si>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</si>
  <si>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</si>
  <si>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</si>
  <si>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</si>
  <si>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</si>
  <si>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</si>
  <si>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</si>
  <si>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</si>
  <si>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</si>
  <si>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</si>
  <si>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</si>
  <si>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</si>
  <si>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</si>
  <si>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</si>
  <si>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</si>
  <si>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</si>
  <si>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</si>
  <si>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</si>
  <si>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</si>
  <si>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</si>
  <si>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</si>
  <si>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</si>
  <si>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</si>
  <si>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</si>
  <si>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</si>
  <si>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</si>
  <si>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</si>
  <si>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</si>
  <si>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</si>
  <si>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</si>
  <si>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</si>
  <si>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</si>
  <si>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</si>
  <si>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</si>
  <si>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</si>
  <si>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</si>
  <si>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</si>
  <si>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</si>
  <si>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</si>
  <si>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</si>
  <si>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</si>
  <si>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</si>
  <si>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</si>
  <si>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</si>
  <si>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</si>
  <si>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</si>
  <si>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</si>
  <si>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</si>
  <si>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</si>
  <si>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</si>
  <si>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</si>
  <si>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</si>
  <si>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</si>
  <si>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</si>
  <si>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</si>
  <si>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</si>
  <si>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</si>
  <si>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</si>
  <si>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</si>
  <si>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</si>
  <si>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</si>
  <si>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</si>
  <si>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</si>
  <si>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</si>
  <si>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</si>
  <si>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</si>
  <si>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</si>
  <si>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</si>
  <si>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</si>
  <si>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</si>
  <si>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</si>
  <si>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</si>
  <si>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</si>
  <si>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</si>
  <si>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</si>
  <si>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</si>
  <si>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</si>
  <si>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</si>
  <si>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</si>
  <si>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</si>
  <si>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</si>
  <si>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</si>
  <si>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</si>
  <si>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</si>
  <si>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</si>
  <si>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</si>
  <si>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</si>
  <si>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</si>
  <si>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</si>
  <si>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</si>
  <si>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</si>
  <si>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</si>
  <si>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</si>
  <si>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</si>
  <si>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</si>
  <si>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</si>
  <si>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</si>
  <si>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</si>
  <si>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</si>
  <si>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</si>
  <si>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</si>
  <si>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</si>
  <si>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</si>
  <si>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</si>
  <si>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</si>
  <si>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</si>
  <si>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</si>
  <si>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</si>
  <si>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</si>
  <si>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</si>
  <si>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</si>
  <si>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</si>
  <si>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</si>
  <si>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</si>
  <si>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</si>
  <si>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</si>
  <si>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</si>
  <si>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</si>
  <si>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</si>
  <si>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</si>
  <si>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</si>
  <si>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</si>
  <si>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</si>
  <si>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</si>
  <si>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</si>
  <si>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</si>
  <si>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</si>
  <si>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</si>
  <si>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</si>
  <si>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</si>
  <si>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</si>
  <si>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</si>
  <si>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</si>
  <si>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</si>
  <si>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</si>
  <si>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</si>
  <si>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</si>
  <si>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</si>
  <si>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</si>
  <si>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</si>
  <si>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</si>
  <si>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</si>
  <si>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</si>
  <si>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</si>
  <si>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</si>
  <si>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</si>
  <si>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</si>
  <si>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</si>
  <si>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</si>
  <si>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</si>
  <si>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</si>
  <si>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</si>
  <si>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</si>
  <si>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</si>
  <si>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</si>
  <si>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</si>
  <si>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</si>
  <si>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</si>
  <si>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</si>
  <si>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</si>
  <si>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</si>
  <si>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</si>
  <si>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</si>
  <si>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</si>
  <si>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</si>
  <si>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</si>
  <si>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</si>
  <si>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</si>
  <si>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</si>
  <si>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</si>
  <si>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</si>
  <si>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</si>
  <si>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</si>
  <si>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</si>
  <si>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</si>
  <si>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</si>
  <si>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</si>
  <si>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</si>
  <si>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</si>
  <si>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</si>
  <si>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</si>
  <si>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</si>
  <si>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</si>
  <si>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</si>
  <si>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</si>
  <si>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</si>
  <si>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</si>
  <si>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</si>
  <si>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</si>
  <si>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</si>
  <si>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</si>
  <si>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</si>
  <si>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</si>
  <si>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</si>
  <si>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</si>
  <si>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</si>
  <si>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</si>
  <si>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</si>
  <si>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</si>
  <si>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</si>
  <si>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</si>
  <si>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</si>
  <si>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</si>
  <si>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</si>
  <si>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</si>
  <si>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</si>
  <si>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</si>
  <si>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</si>
  <si>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</si>
  <si>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</si>
  <si>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</si>
  <si>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</si>
  <si>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</si>
  <si>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</si>
  <si>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</si>
  <si>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</si>
  <si>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</si>
  <si>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</si>
  <si>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</si>
  <si>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</si>
  <si>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</si>
  <si>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</si>
  <si>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</si>
  <si>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</si>
  <si>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</si>
  <si>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</si>
  <si>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</si>
  <si>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</si>
  <si>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</si>
  <si>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</si>
  <si>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</si>
  <si>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</si>
  <si>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</si>
  <si>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</si>
  <si>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</si>
  <si>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</si>
  <si>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</si>
  <si>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</si>
  <si>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</si>
  <si>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</si>
  <si>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</si>
  <si>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</si>
  <si>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</si>
  <si>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</si>
  <si>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</si>
  <si>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</si>
  <si>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</si>
  <si>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</si>
  <si>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</si>
  <si>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</si>
  <si>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</si>
  <si>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</si>
  <si>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</si>
  <si>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</si>
  <si>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</si>
  <si>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</si>
  <si>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</si>
  <si>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</si>
  <si>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</si>
  <si>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</si>
  <si>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</si>
  <si>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</si>
  <si>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</si>
  <si>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</si>
  <si>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</si>
  <si>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</si>
  <si>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</si>
  <si>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</si>
  <si>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</si>
  <si>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</si>
  <si>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</si>
  <si>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</si>
  <si>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</si>
  <si>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</si>
  <si>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</si>
  <si>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</si>
  <si>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</si>
  <si>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</si>
  <si>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</si>
  <si>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</si>
  <si>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</si>
  <si>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</si>
  <si>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</si>
  <si>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</si>
  <si>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</si>
  <si>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</si>
  <si>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</si>
  <si>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</si>
  <si>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</si>
  <si>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</si>
  <si>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</si>
  <si>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</si>
  <si>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</si>
  <si>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</si>
  <si>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</si>
  <si>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</si>
  <si>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</si>
  <si>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</si>
  <si>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</si>
  <si>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</si>
  <si>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</si>
  <si>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</si>
  <si>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</si>
  <si>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</si>
  <si>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</si>
  <si>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</si>
  <si>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</si>
  <si>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</si>
  <si>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</si>
  <si>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</si>
  <si>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</si>
  <si>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</si>
  <si>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</si>
  <si>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</si>
  <si>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</si>
  <si>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</si>
  <si>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</si>
  <si>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</si>
  <si>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</si>
  <si>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</si>
  <si>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</si>
  <si>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</si>
  <si>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</si>
  <si>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</si>
  <si>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</si>
  <si>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</si>
  <si>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</si>
  <si>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</si>
  <si>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</si>
  <si>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</si>
  <si>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</si>
  <si>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</si>
  <si>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</si>
  <si>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</si>
  <si>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</si>
  <si>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</si>
  <si>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</si>
  <si>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</si>
  <si>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</si>
  <si>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</si>
  <si>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</si>
  <si>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</si>
  <si>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</si>
  <si>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</si>
  <si>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</si>
  <si>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</si>
  <si>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</si>
  <si>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</si>
  <si>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</si>
  <si>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</si>
  <si>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</si>
  <si>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</si>
  <si>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</si>
  <si>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</si>
  <si>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</si>
  <si>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</si>
  <si>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</si>
  <si>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</si>
  <si>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</si>
  <si>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</si>
  <si>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</si>
  <si>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</si>
  <si>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</si>
  <si>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</si>
  <si>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</si>
  <si>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</si>
  <si>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</si>
  <si>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</si>
  <si>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</si>
  <si>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</si>
  <si>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</si>
  <si>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</si>
  <si>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</si>
  <si>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</si>
  <si>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</si>
  <si>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</si>
  <si>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</si>
  <si>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</si>
  <si>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</si>
  <si>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</si>
  <si>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</si>
  <si>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</si>
  <si>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</si>
  <si>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</si>
  <si>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</si>
  <si>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</si>
  <si>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</si>
  <si>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</si>
  <si>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</si>
  <si>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</si>
  <si>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</si>
  <si>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</si>
  <si>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</si>
  <si>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</si>
  <si>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</si>
  <si>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</si>
  <si>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</si>
  <si>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</si>
  <si>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</si>
  <si>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</si>
  <si>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</si>
  <si>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</si>
  <si>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</si>
  <si>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</si>
  <si>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</si>
  <si>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</si>
  <si>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</si>
  <si>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</si>
  <si>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</si>
  <si>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</si>
  <si>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</si>
  <si>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</si>
  <si>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</si>
  <si>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</si>
  <si>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</si>
  <si>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</si>
  <si>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</si>
  <si>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</si>
  <si>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</si>
  <si>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</si>
  <si>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</si>
  <si>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</si>
  <si>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</si>
  <si>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</si>
  <si>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</si>
  <si>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</si>
  <si>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</si>
  <si>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</si>
  <si>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</si>
  <si>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</si>
  <si>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</si>
  <si>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</si>
  <si>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</si>
  <si>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</si>
  <si>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</si>
  <si>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</si>
  <si>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</si>
  <si>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</si>
  <si>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</si>
  <si>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</si>
  <si>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</si>
  <si>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</si>
  <si>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</si>
  <si>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</si>
  <si>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</si>
  <si>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</si>
  <si>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</si>
  <si>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</si>
  <si>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</si>
  <si>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</si>
  <si>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</si>
  <si>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</si>
  <si>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</si>
  <si>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</si>
  <si>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</si>
  <si>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</si>
  <si>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</si>
  <si>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</si>
  <si>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</si>
  <si>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</si>
  <si>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</si>
  <si>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</si>
  <si>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</si>
  <si>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</si>
  <si>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</si>
  <si>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</si>
  <si>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</si>
  <si>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</si>
  <si>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</si>
  <si>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</si>
  <si>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</si>
  <si>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</si>
  <si>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</si>
  <si>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</si>
  <si>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</si>
  <si>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</si>
  <si>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</si>
  <si>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</si>
  <si>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</si>
  <si>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</si>
  <si>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</si>
  <si>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</si>
  <si>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</si>
  <si>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</si>
  <si>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</si>
  <si>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</si>
  <si>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</si>
  <si>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</si>
  <si>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</si>
  <si>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</si>
  <si>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</si>
  <si>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</si>
  <si>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</si>
  <si>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</si>
  <si>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</si>
  <si>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</si>
  <si>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</si>
  <si>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</si>
  <si>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</si>
  <si>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</si>
  <si>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</si>
  <si>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</si>
  <si>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</si>
  <si>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</si>
  <si>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</si>
  <si>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</si>
  <si>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</si>
  <si>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</si>
  <si>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</si>
  <si>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</si>
  <si>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</si>
  <si>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</si>
  <si>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</si>
  <si>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</si>
  <si>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</si>
  <si>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</si>
  <si>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</si>
  <si>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</si>
  <si>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</si>
  <si>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</si>
  <si>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</si>
  <si>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</si>
  <si>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</si>
  <si>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</si>
  <si>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</si>
  <si>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</si>
  <si>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</si>
  <si>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</si>
  <si>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</si>
  <si>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</si>
  <si>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</si>
  <si>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</si>
  <si>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</si>
  <si>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</si>
  <si>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</si>
  <si>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</si>
  <si>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</si>
  <si>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</si>
  <si>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</si>
  <si>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</si>
  <si>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</si>
  <si>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</si>
  <si>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</si>
  <si>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</si>
  <si>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</si>
  <si>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</si>
  <si>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</si>
  <si>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</si>
  <si>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</si>
  <si>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</si>
  <si>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</si>
  <si>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</si>
  <si>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</si>
  <si>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</si>
  <si>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</si>
  <si>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</si>
  <si>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</si>
  <si>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</si>
  <si>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</si>
  <si>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</si>
  <si>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</si>
  <si>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</si>
  <si>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</si>
  <si>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</si>
  <si>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</si>
  <si>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</si>
  <si>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</si>
  <si>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</si>
  <si>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</si>
  <si>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</si>
  <si>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</si>
  <si>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</si>
  <si>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</si>
  <si>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</si>
  <si>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</si>
  <si>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</si>
  <si>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</si>
  <si>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</si>
  <si>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</si>
  <si>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</si>
  <si>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</si>
  <si>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</si>
  <si>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</si>
  <si>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</si>
  <si>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</si>
  <si>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</si>
  <si>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</si>
  <si>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</si>
  <si>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</si>
  <si>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</si>
  <si>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</si>
  <si>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</si>
  <si>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</si>
  <si>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</si>
  <si>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</si>
  <si>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</si>
  <si>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</si>
  <si>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</si>
  <si>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</si>
  <si>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</si>
  <si>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</si>
  <si>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</si>
  <si>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</si>
  <si>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</si>
  <si>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</si>
  <si>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</si>
  <si>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</si>
  <si>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</si>
  <si>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</si>
  <si>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</si>
  <si>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</si>
  <si>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</si>
  <si>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</si>
  <si>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</si>
  <si>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</si>
  <si>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</si>
  <si>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</si>
  <si>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</si>
  <si>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</si>
  <si>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</si>
  <si>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</si>
  <si>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</si>
  <si>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</si>
  <si>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</si>
  <si>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</si>
  <si>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</si>
  <si>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</si>
  <si>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</si>
  <si>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</si>
  <si>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</si>
  <si>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</si>
  <si>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</si>
  <si>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</si>
  <si>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</si>
  <si>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</si>
  <si>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</si>
  <si>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</si>
  <si>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</si>
  <si>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</si>
  <si>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</si>
  <si>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</si>
  <si>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</si>
  <si>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</si>
  <si>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</si>
  <si>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</si>
  <si>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</si>
  <si>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</si>
  <si>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</si>
  <si>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</si>
  <si>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</si>
  <si>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</si>
  <si>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</si>
  <si>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</si>
  <si>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</si>
  <si>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</si>
  <si>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</si>
  <si>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</si>
  <si>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</si>
  <si>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</si>
  <si>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</si>
  <si>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</si>
  <si>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</si>
  <si>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</si>
  <si>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</si>
  <si>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</si>
  <si>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</si>
  <si>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</si>
  <si>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</si>
  <si>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</si>
  <si>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</si>
  <si>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</si>
  <si>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</si>
  <si>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</si>
  <si>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</si>
  <si>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</si>
  <si>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</si>
  <si>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</si>
  <si>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</si>
  <si>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</si>
  <si>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</si>
  <si>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</si>
  <si>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</si>
  <si>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</si>
  <si>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</si>
  <si>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</si>
  <si>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</si>
  <si>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</si>
  <si>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</si>
  <si>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</si>
  <si>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</si>
  <si>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</si>
  <si>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</si>
  <si>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</si>
  <si>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</si>
  <si>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</si>
  <si>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</si>
  <si>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</si>
  <si>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</si>
  <si>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</si>
  <si>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</si>
  <si>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</si>
  <si>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</si>
  <si>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</si>
  <si>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</si>
  <si>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</si>
  <si>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</si>
  <si>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</si>
  <si>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</si>
  <si>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</si>
  <si>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</si>
  <si>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</si>
  <si>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</si>
  <si>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</si>
  <si>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</si>
  <si>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</si>
  <si>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</si>
  <si>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</si>
  <si>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</si>
  <si>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</si>
  <si>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</si>
  <si>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</si>
  <si>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</si>
  <si>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</si>
  <si>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</si>
  <si>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</si>
  <si>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</si>
  <si>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</si>
  <si>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</si>
  <si>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</si>
  <si>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</si>
  <si>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</si>
  <si>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</si>
  <si>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</si>
  <si>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</si>
  <si>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</si>
  <si>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</si>
  <si>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</si>
  <si>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</si>
  <si>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</si>
  <si>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</si>
  <si>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</si>
  <si>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</si>
  <si>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</si>
  <si>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</si>
  <si>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</si>
  <si>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</si>
  <si>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</si>
  <si>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</si>
  <si>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</si>
  <si>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</si>
  <si>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</si>
  <si>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</si>
  <si>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</si>
  <si>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</si>
  <si>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</si>
  <si>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</si>
  <si>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</si>
  <si>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</si>
  <si>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</si>
  <si>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</si>
  <si>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</si>
  <si>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</si>
  <si>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</si>
  <si>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</si>
  <si>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</si>
  <si>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</si>
  <si>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</si>
  <si>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</si>
  <si>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</si>
  <si>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</si>
  <si>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</si>
  <si>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</si>
  <si>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</si>
  <si>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</si>
  <si>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</si>
  <si>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</si>
  <si>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</si>
  <si>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</si>
  <si>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</si>
  <si>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</si>
  <si>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</si>
  <si>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</si>
  <si>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</si>
  <si>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</si>
  <si>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</si>
  <si>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</si>
  <si>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</si>
  <si>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</si>
  <si>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</si>
  <si>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</si>
  <si>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</si>
  <si>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</si>
  <si>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</si>
  <si>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</si>
  <si>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</si>
  <si>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</si>
  <si>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</si>
  <si>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</si>
  <si>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</si>
  <si>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</si>
  <si>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</si>
  <si>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</si>
  <si>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</si>
  <si>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</si>
  <si>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</si>
  <si>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</si>
  <si>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</si>
  <si>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</si>
  <si>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</si>
  <si>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</si>
  <si>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</si>
  <si>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</si>
  <si>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</si>
  <si>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</si>
  <si>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</si>
  <si>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</si>
  <si>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</si>
  <si>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</si>
  <si>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</si>
  <si>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</si>
  <si>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</si>
  <si>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</si>
  <si>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</si>
  <si>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</si>
  <si>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</si>
  <si>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</si>
  <si>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</si>
  <si>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</si>
  <si>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</si>
  <si>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</si>
  <si>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</si>
  <si>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</si>
  <si>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</si>
  <si>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</si>
  <si>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</si>
  <si>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</si>
  <si>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</si>
  <si>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</si>
  <si>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</si>
  <si>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</si>
  <si>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</si>
  <si>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</si>
  <si>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</si>
  <si>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</si>
  <si>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</si>
  <si>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</si>
  <si>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</si>
  <si>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</si>
  <si>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</si>
  <si>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</si>
  <si>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</si>
  <si>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</si>
  <si>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</si>
  <si>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</si>
  <si>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</si>
  <si>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</si>
  <si>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</si>
  <si>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</si>
  <si>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</si>
  <si>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</si>
  <si>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</si>
  <si>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</si>
  <si>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</si>
  <si>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</si>
  <si>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</si>
  <si>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</si>
  <si>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</si>
  <si>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</si>
  <si>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</si>
  <si>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</si>
  <si>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</si>
  <si>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</si>
  <si>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</si>
  <si>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</si>
  <si>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</si>
  <si>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</si>
  <si>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</si>
  <si>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</si>
  <si>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</si>
  <si>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</si>
  <si>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</si>
  <si>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</si>
  <si>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</si>
  <si>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</si>
  <si>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</si>
  <si>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</si>
  <si>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</si>
  <si>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</si>
  <si>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</si>
  <si>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</si>
  <si>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</si>
  <si>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</si>
  <si>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</si>
  <si>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</si>
  <si>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</si>
  <si>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</si>
  <si>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</si>
  <si>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</si>
  <si>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</si>
  <si>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</si>
  <si>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</si>
  <si>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</si>
  <si>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</si>
  <si>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</si>
  <si>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</si>
  <si>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</si>
  <si>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</si>
  <si>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</si>
  <si>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</si>
  <si>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</si>
  <si>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</si>
  <si>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</si>
  <si>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</si>
  <si>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</si>
  <si>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</si>
  <si>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</si>
  <si>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</si>
  <si>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</si>
  <si>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</si>
  <si>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</si>
  <si>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</si>
  <si>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</si>
  <si>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</si>
  <si>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</si>
  <si>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</si>
  <si>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</si>
  <si>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</si>
  <si>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</si>
  <si>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</si>
  <si>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</si>
  <si>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</si>
  <si>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</si>
  <si>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</si>
  <si>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</si>
  <si>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</si>
  <si>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</si>
  <si>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</si>
  <si>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</si>
  <si>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</si>
  <si>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</si>
  <si>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</si>
  <si>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</si>
  <si>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</si>
  <si>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</si>
  <si>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</si>
  <si>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</si>
  <si>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</si>
  <si>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</si>
  <si>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</si>
  <si>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</si>
  <si>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</si>
  <si>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</si>
  <si>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</si>
  <si>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</si>
  <si>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</si>
  <si>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</si>
  <si>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</si>
  <si>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</si>
  <si>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</si>
  <si>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</si>
  <si>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</si>
  <si>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</si>
  <si>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</si>
  <si>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</si>
  <si>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</si>
  <si>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</si>
  <si>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</si>
  <si>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</si>
  <si>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</si>
  <si>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</si>
  <si>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</si>
  <si>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</si>
  <si>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</si>
  <si>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</si>
  <si>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</si>
  <si>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</si>
  <si>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</si>
  <si>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</si>
  <si>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</si>
  <si>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</si>
  <si>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</si>
  <si>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</si>
  <si>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</si>
  <si>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</si>
  <si>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</si>
  <si>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</si>
  <si>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</si>
  <si>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</si>
  <si>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</si>
  <si>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</si>
  <si>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</si>
  <si>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</si>
  <si>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</si>
  <si>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</si>
  <si>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</si>
  <si>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</si>
  <si>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</si>
  <si>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</si>
  <si>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</si>
  <si>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</si>
  <si>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</si>
  <si>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</si>
  <si>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</si>
  <si>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</si>
  <si>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</si>
  <si>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</si>
  <si>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</si>
  <si>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</si>
  <si>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</si>
  <si>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</si>
  <si>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</si>
  <si>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</si>
  <si>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</si>
  <si>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</si>
  <si>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</si>
  <si>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</si>
  <si>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</si>
  <si>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</si>
  <si>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</si>
  <si>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</si>
  <si>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</si>
  <si>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</si>
  <si>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</si>
  <si>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</si>
  <si>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</si>
  <si>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</si>
  <si>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</si>
  <si>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</si>
  <si>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</si>
  <si>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</si>
  <si>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</si>
  <si>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</si>
  <si>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</si>
  <si>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</si>
  <si>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</si>
  <si>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</si>
  <si>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</si>
  <si>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</si>
  <si>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</si>
  <si>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</si>
  <si>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</si>
  <si>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</si>
  <si>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</si>
  <si>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</si>
  <si>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</si>
  <si>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</si>
  <si>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</si>
  <si>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</si>
  <si>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</si>
  <si>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</si>
  <si>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</si>
  <si>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</si>
  <si>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</si>
  <si>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</si>
  <si>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</si>
  <si>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</si>
  <si>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</si>
  <si>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</si>
  <si>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</si>
  <si>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</si>
  <si>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</si>
  <si>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</si>
  <si>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</si>
  <si>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</si>
  <si>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</si>
  <si>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</si>
  <si>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</si>
  <si>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</si>
  <si>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</si>
  <si>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</si>
  <si>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</si>
  <si>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</si>
  <si>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</si>
  <si>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</si>
  <si>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</si>
  <si>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</si>
  <si>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</si>
  <si>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</si>
  <si>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</si>
  <si>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</si>
  <si>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</si>
  <si>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</si>
  <si>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</si>
  <si>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</si>
  <si>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</si>
  <si>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</si>
  <si>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</si>
  <si>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</si>
  <si>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</si>
  <si>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</si>
  <si>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</si>
  <si>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</si>
  <si>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</si>
  <si>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</si>
  <si>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</si>
  <si>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</si>
  <si>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</si>
  <si>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</si>
  <si>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</si>
  <si>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</si>
  <si>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</si>
  <si>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</si>
  <si>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</si>
  <si>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</si>
  <si>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</si>
  <si>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</si>
  <si>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</si>
  <si>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</si>
  <si>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</si>
  <si>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</si>
  <si>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</si>
  <si>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</si>
  <si>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</si>
  <si>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</si>
  <si>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</si>
  <si>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</si>
  <si>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</si>
  <si>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</si>
  <si>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</si>
  <si>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</si>
  <si>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</si>
  <si>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</si>
  <si>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</si>
  <si>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</si>
  <si>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</si>
  <si>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</si>
  <si>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</si>
  <si>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</si>
  <si>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</si>
  <si>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</si>
  <si>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</si>
  <si>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</si>
  <si>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</si>
  <si>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</si>
  <si>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</si>
  <si>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</si>
  <si>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</si>
  <si>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</si>
  <si>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</si>
  <si>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</si>
  <si>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</si>
  <si>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</si>
  <si>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</si>
  <si>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</si>
  <si>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</si>
  <si>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</si>
  <si>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</si>
  <si>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</si>
  <si>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</si>
  <si>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</si>
  <si>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</si>
  <si>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</si>
  <si>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</si>
  <si>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</si>
  <si>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</si>
  <si>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</si>
  <si>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</si>
  <si>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</si>
  <si>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</si>
  <si>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</si>
  <si>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</si>
  <si>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</si>
  <si>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</si>
  <si>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</si>
  <si>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</si>
  <si>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</si>
  <si>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</si>
  <si>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</si>
  <si>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</si>
  <si>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</si>
  <si>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</si>
  <si>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</si>
  <si>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</si>
  <si>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</si>
  <si>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</si>
  <si>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</si>
  <si>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</si>
  <si>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</si>
  <si>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</si>
  <si>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</si>
  <si>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</si>
  <si>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</si>
  <si>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</si>
  <si>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</si>
  <si>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</si>
  <si>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</si>
  <si>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</si>
  <si>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</si>
  <si>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</si>
  <si>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</si>
  <si>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</si>
  <si>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</si>
  <si>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</si>
  <si>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</si>
  <si>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</si>
  <si>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</si>
  <si>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</si>
  <si>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</si>
  <si>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</si>
  <si>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</si>
  <si>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</si>
  <si>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</si>
  <si>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</si>
  <si>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</si>
  <si>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</si>
  <si>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</si>
  <si>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</si>
  <si>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</si>
  <si>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</si>
  <si>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</si>
  <si>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</si>
  <si>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</si>
  <si>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</si>
  <si>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</si>
  <si>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</si>
  <si>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</si>
  <si>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</si>
  <si>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</si>
  <si>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</si>
  <si>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</si>
  <si>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</si>
  <si>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</si>
  <si>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</si>
  <si>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</si>
  <si>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</si>
  <si>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</si>
  <si>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</si>
  <si>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</si>
  <si>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</si>
  <si>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</si>
  <si>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</si>
  <si>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</si>
  <si>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</si>
  <si>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</si>
  <si>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</si>
  <si>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</si>
  <si>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</si>
  <si>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</si>
  <si>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</si>
  <si>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</si>
  <si>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</si>
  <si>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</si>
  <si>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</si>
  <si>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</si>
  <si>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</si>
  <si>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</si>
  <si>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</si>
  <si>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</si>
  <si>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</si>
  <si>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</si>
  <si>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</si>
  <si>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</si>
  <si>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</si>
  <si>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</si>
  <si>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</si>
  <si>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</si>
  <si>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</si>
  <si>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</si>
  <si>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</si>
  <si>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</si>
  <si>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</si>
  <si>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</si>
  <si>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</si>
  <si>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</si>
  <si>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</si>
  <si>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</si>
  <si>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</si>
  <si>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</si>
  <si>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</si>
  <si>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</si>
  <si>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</si>
  <si>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</si>
  <si>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</si>
  <si>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</si>
  <si>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</si>
  <si>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</si>
  <si>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</si>
  <si>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</si>
  <si>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</si>
  <si>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</si>
  <si>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</si>
  <si>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</si>
  <si>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</si>
  <si>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</si>
  <si>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</si>
  <si>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</si>
  <si>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</si>
  <si>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</si>
  <si>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</si>
  <si>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</si>
  <si>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</si>
  <si>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</si>
  <si>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</si>
  <si>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</si>
  <si>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</si>
  <si>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</si>
  <si>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</si>
  <si>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</si>
  <si>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</si>
  <si>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</si>
  <si>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</si>
  <si>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</si>
  <si>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</si>
  <si>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</si>
  <si>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</si>
  <si>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</si>
  <si>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</si>
  <si>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</si>
  <si>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</si>
  <si>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</si>
  <si>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</si>
  <si>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</si>
  <si>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</si>
  <si>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</si>
  <si>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</si>
  <si>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</si>
  <si>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</si>
  <si>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</si>
  <si>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</si>
  <si>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</si>
  <si>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</si>
  <si>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</si>
  <si>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</si>
  <si>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</si>
  <si>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</si>
  <si>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</si>
  <si>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</si>
  <si>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</si>
  <si>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</si>
  <si>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</si>
  <si>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</si>
  <si>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</si>
  <si>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</si>
  <si>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</si>
  <si>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</si>
  <si>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</si>
  <si>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</si>
  <si>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</si>
  <si>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</si>
  <si>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</si>
  <si>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</si>
  <si>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</si>
  <si>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</si>
  <si>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</si>
  <si>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</si>
  <si>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</si>
  <si>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</si>
  <si>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</si>
  <si>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</si>
  <si>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</si>
  <si>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</si>
  <si>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</si>
  <si>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</si>
  <si>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</si>
  <si>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</si>
  <si>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</si>
  <si>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</si>
  <si>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</si>
  <si>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</si>
  <si>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</si>
  <si>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</si>
  <si>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</si>
  <si>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</si>
  <si>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</si>
  <si>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</si>
  <si>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</si>
  <si>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</si>
  <si>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</si>
  <si>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</si>
  <si>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</si>
  <si>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</si>
  <si>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</si>
  <si>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</si>
  <si>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</si>
  <si>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</si>
  <si>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</si>
  <si>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</si>
  <si>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</si>
  <si>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</si>
  <si>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</si>
  <si>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</si>
  <si>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</si>
  <si>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</si>
  <si>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</si>
  <si>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</si>
  <si>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</si>
  <si>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</si>
  <si>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</si>
  <si>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</si>
  <si>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</si>
  <si>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</si>
  <si>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</si>
  <si>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</si>
  <si>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</si>
  <si>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</si>
  <si>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</si>
  <si>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</si>
  <si>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</si>
  <si>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</si>
  <si>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</si>
  <si>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</si>
  <si>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</si>
  <si>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</si>
  <si>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</si>
  <si>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</si>
  <si>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</si>
  <si>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</si>
  <si>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</si>
  <si>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</si>
  <si>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</si>
  <si>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</si>
  <si>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</si>
  <si>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</si>
  <si>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</si>
  <si>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</si>
  <si>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</si>
  <si>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</si>
  <si>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</si>
  <si>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</si>
  <si>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</si>
  <si>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</si>
  <si>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</si>
  <si>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</si>
  <si>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</si>
  <si>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</si>
  <si>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</si>
  <si>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</si>
  <si>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</si>
  <si>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</si>
  <si>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</si>
  <si>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</si>
  <si>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</si>
  <si>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</si>
  <si>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</si>
  <si>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</si>
  <si>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</si>
  <si>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</si>
  <si>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</si>
  <si>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</si>
  <si>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</si>
  <si>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</si>
  <si>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</si>
  <si>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</si>
  <si>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</si>
  <si>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</si>
  <si>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</si>
  <si>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</si>
  <si>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</si>
  <si>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</si>
  <si>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</si>
  <si>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</si>
  <si>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</si>
  <si>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</si>
  <si>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</si>
  <si>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</si>
  <si>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</si>
  <si>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</si>
  <si>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</si>
  <si>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</si>
  <si>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</si>
  <si>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</si>
  <si>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</si>
  <si>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</si>
  <si>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</si>
  <si>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</si>
  <si>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</si>
  <si>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</si>
  <si>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</si>
  <si>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</si>
  <si>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</si>
  <si>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</si>
  <si>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</si>
  <si>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</si>
  <si>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</si>
  <si>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</si>
  <si>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</si>
  <si>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</si>
  <si>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</si>
  <si>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</si>
  <si>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</si>
  <si>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</si>
  <si>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</si>
  <si>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</si>
  <si>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</si>
  <si>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</si>
  <si>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</si>
  <si>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</si>
  <si>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</si>
  <si>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</si>
  <si>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</si>
  <si>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</si>
  <si>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</si>
  <si>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</si>
  <si>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</si>
  <si>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</si>
  <si>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</si>
  <si>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</si>
  <si>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</si>
  <si>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</si>
  <si>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</si>
  <si>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</si>
  <si>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</si>
  <si>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</si>
  <si>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</si>
  <si>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</si>
  <si>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</si>
  <si>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</si>
  <si>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</si>
  <si>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</si>
  <si>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</si>
  <si>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</si>
  <si>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</si>
  <si>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</si>
  <si>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</si>
  <si>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</si>
  <si>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</si>
  <si>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</si>
  <si>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</si>
  <si>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</si>
  <si>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</si>
  <si>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</si>
  <si>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</si>
  <si>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</si>
  <si>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</si>
  <si>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</si>
  <si>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</si>
  <si>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</si>
  <si>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</si>
  <si>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</si>
  <si>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</si>
  <si>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</si>
  <si>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</si>
  <si>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</si>
  <si>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</si>
  <si>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</si>
  <si>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</si>
  <si>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</si>
  <si>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</si>
  <si>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</si>
  <si>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</si>
  <si>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</si>
  <si>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</si>
  <si>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</si>
  <si>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</si>
  <si>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</si>
  <si>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</si>
  <si>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</si>
  <si>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</si>
  <si>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</si>
  <si>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</si>
  <si>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</si>
  <si>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</si>
  <si>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</si>
  <si>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</si>
  <si>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</si>
  <si>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</si>
  <si>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</si>
  <si>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</si>
  <si>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</si>
  <si>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</si>
  <si>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</si>
  <si>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</si>
  <si>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</si>
  <si>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</si>
  <si>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</si>
  <si>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</si>
  <si>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</si>
  <si>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</si>
  <si>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</si>
  <si>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</si>
  <si>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</si>
  <si>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</si>
  <si>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</si>
  <si>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</si>
  <si>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</si>
  <si>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</si>
  <si>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</si>
  <si>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</si>
  <si>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</si>
  <si>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</si>
  <si>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</si>
  <si>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</si>
  <si>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</si>
  <si>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</si>
  <si>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</si>
  <si>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</si>
  <si>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</si>
  <si>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</si>
  <si>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</si>
  <si>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</si>
  <si>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</si>
  <si>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</si>
  <si>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</si>
  <si>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</si>
  <si>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</si>
  <si>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</si>
  <si>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</si>
  <si>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</si>
  <si>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</si>
  <si>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</si>
  <si>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</si>
  <si>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</si>
  <si>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</si>
  <si>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</si>
  <si>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</si>
  <si>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</si>
  <si>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</si>
  <si>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</si>
  <si>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</si>
  <si>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</si>
  <si>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</si>
  <si>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</si>
  <si>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</si>
  <si>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</si>
  <si>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</si>
  <si>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</si>
  <si>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</si>
  <si>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</si>
  <si>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</si>
  <si>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</si>
  <si>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</si>
  <si>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</si>
  <si>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</si>
  <si>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</si>
  <si>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</si>
  <si>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</si>
  <si>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</si>
  <si>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</si>
  <si>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</si>
  <si>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</si>
  <si>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</si>
  <si>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</si>
  <si>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</si>
  <si>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</si>
  <si>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</si>
  <si>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</si>
  <si>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</si>
  <si>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</si>
  <si>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</si>
  <si>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</si>
  <si>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</si>
  <si>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</si>
  <si>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</si>
  <si>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</si>
  <si>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</si>
  <si>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</si>
  <si>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</si>
  <si>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</si>
  <si>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</si>
  <si>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</si>
  <si>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</si>
  <si>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</si>
  <si>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</si>
  <si>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</si>
  <si>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</si>
  <si>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</si>
  <si>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</si>
  <si>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</si>
  <si>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</si>
  <si>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</si>
  <si>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</si>
  <si>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</si>
  <si>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</si>
  <si>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</si>
  <si>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</si>
  <si>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</si>
  <si>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</si>
  <si>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</si>
  <si>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</si>
  <si>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</si>
  <si>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</si>
  <si>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</si>
  <si>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</si>
  <si>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</si>
  <si>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</si>
  <si>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</si>
  <si>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</si>
  <si>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</si>
  <si>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</si>
  <si>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</si>
  <si>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</si>
  <si>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</si>
  <si>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</si>
  <si>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</si>
  <si>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</si>
  <si>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</si>
  <si>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</si>
  <si>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</si>
  <si>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</si>
  <si>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</si>
  <si>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</si>
  <si>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</si>
  <si>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</si>
  <si>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</si>
  <si>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</si>
  <si>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</si>
  <si>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</si>
  <si>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</si>
  <si>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</si>
  <si>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</si>
  <si>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</si>
  <si>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</si>
  <si>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</si>
  <si>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</si>
  <si>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</si>
  <si>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</si>
  <si>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</si>
  <si>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</si>
  <si>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</si>
  <si>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</si>
  <si>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</si>
  <si>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</si>
  <si>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</si>
  <si>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</si>
  <si>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</si>
  <si>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</si>
  <si>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</si>
  <si>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</si>
  <si>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</si>
  <si>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</si>
  <si>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</si>
  <si>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</si>
  <si>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</si>
  <si>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</si>
  <si>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</si>
  <si>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</si>
  <si>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</si>
  <si>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</si>
  <si>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</si>
  <si>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</si>
  <si>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</si>
  <si>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</si>
  <si>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</si>
  <si>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</si>
  <si>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</si>
  <si>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</si>
  <si>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</si>
  <si>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</si>
  <si>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</si>
  <si>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</si>
  <si>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</si>
  <si>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</si>
  <si>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</si>
  <si>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</si>
  <si>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</si>
  <si>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</si>
  <si>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</si>
  <si>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</si>
  <si>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</si>
  <si>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</si>
  <si>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</si>
  <si>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</si>
  <si>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</si>
  <si>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</si>
  <si>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</si>
  <si>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</si>
  <si>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</si>
  <si>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</si>
  <si>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</si>
  <si>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</si>
  <si>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</si>
  <si>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</si>
  <si>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</si>
  <si>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</si>
  <si>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</si>
  <si>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</si>
  <si>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</si>
  <si>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</si>
  <si>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</si>
  <si>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</si>
  <si>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</si>
  <si>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</si>
  <si>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</si>
  <si>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</si>
  <si>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</si>
  <si>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</si>
  <si>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</si>
  <si>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</si>
  <si>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</si>
  <si>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</si>
  <si>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</si>
  <si>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</si>
  <si>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</si>
  <si>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</si>
  <si>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</si>
  <si>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</si>
  <si>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</si>
  <si>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</si>
  <si>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</si>
  <si>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</si>
  <si>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</si>
  <si>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</si>
  <si>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</si>
  <si>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</si>
  <si>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</si>
  <si>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</si>
  <si>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</si>
  <si>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</si>
  <si>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</si>
  <si>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</si>
  <si>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</si>
  <si>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</si>
  <si>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</si>
  <si>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</si>
  <si>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</si>
  <si>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</si>
  <si>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</si>
  <si>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</si>
  <si>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</si>
  <si>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</si>
  <si>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</si>
  <si>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</si>
  <si>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</si>
  <si>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</si>
  <si>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</si>
  <si>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</si>
  <si>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</si>
  <si>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</si>
  <si>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</si>
  <si>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</si>
  <si>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</si>
  <si>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</si>
  <si>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</si>
  <si>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</si>
  <si>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</si>
  <si>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</si>
  <si>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</si>
  <si>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</si>
  <si>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</si>
  <si>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</si>
  <si>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</si>
  <si>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</si>
  <si>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</si>
  <si>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</si>
  <si>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</si>
  <si>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</si>
  <si>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</si>
  <si>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</si>
  <si>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</si>
  <si>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</si>
  <si>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</si>
  <si>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</si>
  <si>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</si>
  <si>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</si>
  <si>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</si>
  <si>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</si>
  <si>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</si>
  <si>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</si>
  <si>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</si>
  <si>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</si>
  <si>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</si>
  <si>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</si>
  <si>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</si>
  <si>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</si>
  <si>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</si>
  <si>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</si>
  <si>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</si>
  <si>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</si>
  <si>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</si>
  <si>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</si>
  <si>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</si>
  <si>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</si>
  <si>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</si>
  <si>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</si>
  <si>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</si>
  <si>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</si>
  <si>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</si>
  <si>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</si>
  <si>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</si>
  <si>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</si>
  <si>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</si>
  <si>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</si>
  <si>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</si>
  <si>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</si>
  <si>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</si>
  <si>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</si>
  <si>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</si>
  <si>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</si>
  <si>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</si>
  <si>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</si>
  <si>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</si>
  <si>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</si>
  <si>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</si>
  <si>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</si>
  <si>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</si>
  <si>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</si>
  <si>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</si>
  <si>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</si>
  <si>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</si>
  <si>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</si>
  <si>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</si>
  <si>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</si>
  <si>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</si>
  <si>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</si>
  <si>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</si>
  <si>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</si>
  <si>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</si>
  <si>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</si>
  <si>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</si>
  <si>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</si>
  <si>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</si>
  <si>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</si>
  <si>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</si>
  <si>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</si>
  <si>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</si>
  <si>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</si>
  <si>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</si>
  <si>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</si>
  <si>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</si>
  <si>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</si>
  <si>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</si>
  <si>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</si>
  <si>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</si>
  <si>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</si>
  <si>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</si>
  <si>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</si>
  <si>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</si>
  <si>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</si>
  <si>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</si>
  <si>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</si>
  <si>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</si>
  <si>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</si>
  <si>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</si>
  <si>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</si>
  <si>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</si>
  <si>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</si>
  <si>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</si>
  <si>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</si>
  <si>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</si>
  <si>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</si>
  <si>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</si>
  <si>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</si>
  <si>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</si>
  <si>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</si>
  <si>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</si>
  <si>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</si>
  <si>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</si>
  <si>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</si>
  <si>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</si>
  <si>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</si>
  <si>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</si>
  <si>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</si>
  <si>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</si>
  <si>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</si>
  <si>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</si>
  <si>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</si>
  <si>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</si>
  <si>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</si>
  <si>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</si>
  <si>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</si>
  <si>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</si>
  <si>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</si>
  <si>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</si>
  <si>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</si>
  <si>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</si>
  <si>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</si>
  <si>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</si>
  <si>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</si>
  <si>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</si>
  <si>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</si>
  <si>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</si>
  <si>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</si>
  <si>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</si>
  <si>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</si>
  <si>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</si>
  <si>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</si>
  <si>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</si>
  <si>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</si>
  <si>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</si>
  <si>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</si>
  <si>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</si>
  <si>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</si>
  <si>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</si>
  <si>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</si>
  <si>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</si>
  <si>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</si>
  <si>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</si>
  <si>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</si>
  <si>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</si>
  <si>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</si>
  <si>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</si>
  <si>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</si>
  <si>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</si>
  <si>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</si>
  <si>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</si>
  <si>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</si>
  <si>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</si>
  <si>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</si>
  <si>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</si>
  <si>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</si>
  <si>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</si>
  <si>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</si>
  <si>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</si>
  <si>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</si>
  <si>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</si>
  <si>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</si>
  <si>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</si>
  <si>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</si>
  <si>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</si>
  <si>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</si>
  <si>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</si>
  <si>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</si>
  <si>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</si>
  <si>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</si>
  <si>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</si>
  <si>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</si>
  <si>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</si>
  <si>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</si>
  <si>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</si>
  <si>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</si>
  <si>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</si>
  <si>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</si>
  <si>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</si>
  <si>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</si>
  <si>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</si>
  <si>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</si>
  <si>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</si>
  <si>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</si>
  <si>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</si>
  <si>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</si>
  <si>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</si>
  <si>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</si>
  <si>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</si>
  <si>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</si>
  <si>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</si>
  <si>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</si>
  <si>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</si>
  <si>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</si>
  <si>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</si>
  <si>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</si>
  <si>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</si>
  <si>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</si>
  <si>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</si>
  <si>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</si>
  <si>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</si>
  <si>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</si>
  <si>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</si>
  <si>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</si>
  <si>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</si>
  <si>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</si>
  <si>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</si>
  <si>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</si>
  <si>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</si>
  <si>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</si>
  <si>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</si>
  <si>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</si>
  <si>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</si>
  <si>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</si>
  <si>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</si>
  <si>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</si>
  <si>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</si>
  <si>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</si>
  <si>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</si>
  <si>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</si>
  <si>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</si>
  <si>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</si>
  <si>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</si>
  <si>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</si>
  <si>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</si>
  <si>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</si>
  <si>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</si>
  <si>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</si>
  <si>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</si>
  <si>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</si>
  <si>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</si>
  <si>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</si>
  <si>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</si>
  <si>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</si>
  <si>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</si>
  <si>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</si>
  <si>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</si>
  <si>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</si>
  <si>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</si>
  <si>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</si>
  <si>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</si>
  <si>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</si>
  <si>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</si>
  <si>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</si>
  <si>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</si>
  <si>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</si>
  <si>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</si>
  <si>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</si>
  <si>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</si>
  <si>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</si>
  <si>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</si>
  <si>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</si>
  <si>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</si>
  <si>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</si>
  <si>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</si>
  <si>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</si>
  <si>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</si>
  <si>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</si>
  <si>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</si>
  <si>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</si>
  <si>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</si>
  <si>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</si>
  <si>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</si>
  <si>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</si>
  <si>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</si>
  <si>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</si>
  <si>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</si>
  <si>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</si>
  <si>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</si>
  <si>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</si>
  <si>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</si>
  <si>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</si>
  <si>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</si>
  <si>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</si>
  <si>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</si>
  <si>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</si>
  <si>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</si>
  <si>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</si>
  <si>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</si>
  <si>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</si>
  <si>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</si>
  <si>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</si>
  <si>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</si>
  <si>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</si>
  <si>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</si>
  <si>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</si>
  <si>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</si>
  <si>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</si>
  <si>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</si>
  <si>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</si>
  <si>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</si>
  <si>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</si>
  <si>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</si>
  <si>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</si>
  <si>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</si>
  <si>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</si>
  <si>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</si>
  <si>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</si>
  <si>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</si>
  <si>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</si>
  <si>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</si>
  <si>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</si>
  <si>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</si>
  <si>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</si>
  <si>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</si>
  <si>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</si>
  <si>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</si>
  <si>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</si>
  <si>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</si>
  <si>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</si>
  <si>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</si>
  <si>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</si>
  <si>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</si>
  <si>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</si>
  <si>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</si>
  <si>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</si>
  <si>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</si>
  <si>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</si>
  <si>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</si>
  <si>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</si>
  <si>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</si>
  <si>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</si>
  <si>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</si>
  <si>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</si>
  <si>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</si>
  <si>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</si>
  <si>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</si>
  <si>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</si>
  <si>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</si>
  <si>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</si>
  <si>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</si>
  <si>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</si>
  <si>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</si>
  <si>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</si>
  <si>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</si>
  <si>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</si>
  <si>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</si>
  <si>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</si>
  <si>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</si>
  <si>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</si>
  <si>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</si>
  <si>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</si>
  <si>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</si>
  <si>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</si>
  <si>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</si>
  <si>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</si>
  <si>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</si>
  <si>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</si>
  <si>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</si>
  <si>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</si>
  <si>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</si>
  <si>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</si>
  <si>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</si>
  <si>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</si>
  <si>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</si>
  <si>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</si>
  <si>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</si>
  <si>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</si>
  <si>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</si>
  <si>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</si>
  <si>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</si>
  <si>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</si>
  <si>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</si>
  <si>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</si>
  <si>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</si>
  <si>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</si>
  <si>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</si>
  <si>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</si>
  <si>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</si>
  <si>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</si>
  <si>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</si>
  <si>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</si>
  <si>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</si>
  <si>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</si>
  <si>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</si>
  <si>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</si>
  <si>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</si>
  <si>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</si>
  <si>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</si>
  <si>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</si>
  <si>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</si>
  <si>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</si>
  <si>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</si>
  <si>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</si>
  <si>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</si>
  <si>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</si>
  <si>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</si>
  <si>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</si>
  <si>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</si>
  <si>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</si>
  <si>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</si>
  <si>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</si>
  <si>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</si>
  <si>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</si>
  <si>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</si>
  <si>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</si>
  <si>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</si>
  <si>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</si>
  <si>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</si>
  <si>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</si>
  <si>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</si>
  <si>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</si>
  <si>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</si>
  <si>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</si>
  <si>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</si>
  <si>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</si>
  <si>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</si>
  <si>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</si>
  <si>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</si>
  <si>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</si>
  <si>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</si>
  <si>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</si>
  <si>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</si>
  <si>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</si>
  <si>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</si>
  <si>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</si>
  <si>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</si>
  <si>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</si>
  <si>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</si>
  <si>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</si>
  <si>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</si>
  <si>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</si>
  <si>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</si>
  <si>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</si>
  <si>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</si>
  <si>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</si>
  <si>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</si>
  <si>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</si>
  <si>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</si>
  <si>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</si>
  <si>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</si>
  <si>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</si>
  <si>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</si>
  <si>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</si>
  <si>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</si>
  <si>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</si>
  <si>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</si>
  <si>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</si>
  <si>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</si>
  <si>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</si>
  <si>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</si>
  <si>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</si>
  <si>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</si>
  <si>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</si>
  <si>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</si>
  <si>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</si>
  <si>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</si>
  <si>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</si>
  <si>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</si>
  <si>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</si>
  <si>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</si>
  <si>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</si>
  <si>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</si>
  <si>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</si>
  <si>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</si>
  <si>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</si>
  <si>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</si>
  <si>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</si>
  <si>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</si>
  <si>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</si>
  <si>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</si>
  <si>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</si>
  <si>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</si>
  <si>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</si>
  <si>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</si>
  <si>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</si>
  <si>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</si>
  <si>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</si>
  <si>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</si>
  <si>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</si>
  <si>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</si>
  <si>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</si>
  <si>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</si>
  <si>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</si>
  <si>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</si>
  <si>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</si>
  <si>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</si>
  <si>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</si>
  <si>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</si>
  <si>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</si>
  <si>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</si>
  <si>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</si>
  <si>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</si>
  <si>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</si>
  <si>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</si>
  <si>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</si>
  <si>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</si>
  <si>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</si>
  <si>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</si>
  <si>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</si>
  <si>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</si>
  <si>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</si>
  <si>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</si>
  <si>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</si>
  <si>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</si>
  <si>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</si>
  <si>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</si>
  <si>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</si>
  <si>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</si>
  <si>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</si>
  <si>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</si>
  <si>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</si>
  <si>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</si>
  <si>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</si>
  <si>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</si>
  <si>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</si>
  <si>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</si>
  <si>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</si>
  <si>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</si>
  <si>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</si>
  <si>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</si>
  <si>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</si>
  <si>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</si>
  <si>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</si>
  <si>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</si>
  <si>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</si>
  <si>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</si>
  <si>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</si>
  <si>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</si>
  <si>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</si>
  <si>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</si>
  <si>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</si>
  <si>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</si>
  <si>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</si>
  <si>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</si>
  <si>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</si>
  <si>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</si>
  <si>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</si>
  <si>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</si>
  <si>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</si>
  <si>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</si>
  <si>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</si>
  <si>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</si>
  <si>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</si>
  <si>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</si>
  <si>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</si>
  <si>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</si>
  <si>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</si>
  <si>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</si>
  <si>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</si>
  <si>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</si>
  <si>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</si>
  <si>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</si>
  <si>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</si>
  <si>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</si>
  <si>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</si>
  <si>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</si>
  <si>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</si>
  <si>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</si>
  <si>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</si>
  <si>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</si>
  <si>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</si>
  <si>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</si>
  <si>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</si>
  <si>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</si>
  <si>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</si>
  <si>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</si>
  <si>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</si>
  <si>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</si>
  <si>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</si>
  <si>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</si>
  <si>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</si>
  <si>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</si>
  <si>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</si>
  <si>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</si>
  <si>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</si>
  <si>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</si>
  <si>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</si>
  <si>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</si>
  <si>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</si>
  <si>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</si>
  <si>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</si>
  <si>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</si>
  <si>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</si>
  <si>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</si>
  <si>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</si>
  <si>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</si>
  <si>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</si>
  <si>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</si>
  <si>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</si>
  <si>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</si>
  <si>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</si>
  <si>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</si>
  <si>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</si>
  <si>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</si>
  <si>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</si>
  <si>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</si>
  <si>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</si>
  <si>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</si>
  <si>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</si>
  <si>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</si>
  <si>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</si>
  <si>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</si>
  <si>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</si>
  <si>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</si>
  <si>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</si>
  <si>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</si>
  <si>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</si>
  <si>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</si>
  <si>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</si>
  <si>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</si>
  <si>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</si>
  <si>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</si>
  <si>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</si>
  <si>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</si>
  <si>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</si>
  <si>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</si>
  <si>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</si>
  <si>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</si>
  <si>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</si>
  <si>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</si>
  <si>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</si>
  <si>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</si>
  <si>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</si>
  <si>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</si>
  <si>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</si>
  <si>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</si>
  <si>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</si>
  <si>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</si>
  <si>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</si>
  <si>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</si>
  <si>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</si>
  <si>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</si>
  <si>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</si>
  <si>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</si>
  <si>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</si>
  <si>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</si>
  <si>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</si>
  <si>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</si>
  <si>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</si>
  <si>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</si>
  <si>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</si>
  <si>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</si>
  <si>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</si>
  <si>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</si>
  <si>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</si>
  <si>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</si>
  <si>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</si>
  <si>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</si>
  <si>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</si>
  <si>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</si>
  <si>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</si>
  <si>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</si>
  <si>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</si>
  <si>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</si>
  <si>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</si>
  <si>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</si>
  <si>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</si>
  <si>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</si>
  <si>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</si>
  <si>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</si>
  <si>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</si>
  <si>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</si>
  <si>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</si>
  <si>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</si>
  <si>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</si>
  <si>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</si>
  <si>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</si>
  <si>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</si>
  <si>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</si>
  <si>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</si>
  <si>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</si>
  <si>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</si>
  <si>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</si>
  <si>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</si>
  <si>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</si>
  <si>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</si>
  <si>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</si>
  <si>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</si>
  <si>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</si>
  <si>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</si>
  <si>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</si>
  <si>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</si>
  <si>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</si>
  <si>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</si>
  <si>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</si>
  <si>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</si>
  <si>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</si>
  <si>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</si>
  <si>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</si>
  <si>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</si>
  <si>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</si>
  <si>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</si>
  <si>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</si>
  <si>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</si>
  <si>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</si>
  <si>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</si>
  <si>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</si>
  <si>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</si>
  <si>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</si>
  <si>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</si>
  <si>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</si>
  <si>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</si>
  <si>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</si>
  <si>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</si>
  <si>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</si>
  <si>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</si>
  <si>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</si>
  <si>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</si>
  <si>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</si>
  <si>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</si>
  <si>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</si>
  <si>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</si>
  <si>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</si>
  <si>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</si>
  <si>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</si>
  <si>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</si>
  <si>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</si>
  <si>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</si>
  <si>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</si>
  <si>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</si>
  <si>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</si>
  <si>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</si>
  <si>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</si>
  <si>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</si>
  <si>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</si>
  <si>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</si>
  <si>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</si>
  <si>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</si>
  <si>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</si>
  <si>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</si>
  <si>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</si>
  <si>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</si>
  <si>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</si>
  <si>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</si>
  <si>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</si>
  <si>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</si>
  <si>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</si>
  <si>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</si>
  <si>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</si>
  <si>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</si>
  <si>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</si>
  <si>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</si>
  <si>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</si>
  <si>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</si>
  <si>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</si>
  <si>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</si>
  <si>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</si>
  <si>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</si>
  <si>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</si>
  <si>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</si>
  <si>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</si>
  <si>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</si>
  <si>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</si>
  <si>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</si>
  <si>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</si>
  <si>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</si>
  <si>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</si>
  <si>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</si>
  <si>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</si>
  <si>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</si>
  <si>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</si>
  <si>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</si>
  <si>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</si>
  <si>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</si>
  <si>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</si>
  <si>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</si>
  <si>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</si>
  <si>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</si>
  <si>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</si>
  <si>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</si>
  <si>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</si>
  <si>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</si>
  <si>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</si>
  <si>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</si>
  <si>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</si>
  <si>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</si>
  <si>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</si>
  <si>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</si>
  <si>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</si>
  <si>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</si>
  <si>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</si>
  <si>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</si>
  <si>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</si>
  <si>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</si>
  <si>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</si>
  <si>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</si>
  <si>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</si>
  <si>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</si>
  <si>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</si>
  <si>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</si>
  <si>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</si>
  <si>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</si>
  <si>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</si>
  <si>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</si>
  <si>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</si>
  <si>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</si>
  <si>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</si>
  <si>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</si>
  <si>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</si>
  <si>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</si>
  <si>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</si>
  <si>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</si>
  <si>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</si>
  <si>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</si>
  <si>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</si>
  <si>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</si>
  <si>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</si>
  <si>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</si>
  <si>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</si>
  <si>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</si>
  <si>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</si>
  <si>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</si>
  <si>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</si>
  <si>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</si>
  <si>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</si>
  <si>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</si>
  <si>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</si>
  <si>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</si>
  <si>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</si>
  <si>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</si>
  <si>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</si>
  <si>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</si>
  <si>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</si>
  <si>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</si>
  <si>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</si>
  <si>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</si>
  <si>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</si>
  <si>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</si>
  <si>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</si>
  <si>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</si>
  <si>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</si>
  <si>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</si>
  <si>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</si>
  <si>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</si>
  <si>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</si>
  <si>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</si>
  <si>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</si>
  <si>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</si>
  <si>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</si>
  <si>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</si>
  <si>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</si>
  <si>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</si>
  <si>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</si>
  <si>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</si>
  <si>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</si>
  <si>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</si>
  <si>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</si>
  <si>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</si>
  <si>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</si>
  <si>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</si>
  <si>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</si>
  <si>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</si>
  <si>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</si>
  <si>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</si>
  <si>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</si>
  <si>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</si>
  <si>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</si>
  <si>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</si>
  <si>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</si>
  <si>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</si>
  <si>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</si>
  <si>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</si>
  <si>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</si>
  <si>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</si>
  <si>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</si>
  <si>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</si>
  <si>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</si>
  <si>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</si>
  <si>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</si>
  <si>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</si>
  <si>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</si>
  <si>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</si>
  <si>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</si>
  <si>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</si>
  <si>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</si>
  <si>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</si>
  <si>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</si>
  <si>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</si>
  <si>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</si>
  <si>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</si>
  <si>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</si>
  <si>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</si>
  <si>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</si>
  <si>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</si>
  <si>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</si>
  <si>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</si>
  <si>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</si>
  <si>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</si>
  <si>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</si>
  <si>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</si>
  <si>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</si>
  <si>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</si>
  <si>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</si>
  <si>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</si>
  <si>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</si>
  <si>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</si>
  <si>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</si>
  <si>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</si>
  <si>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</si>
  <si>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</si>
  <si>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</si>
  <si>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</si>
  <si>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</si>
  <si>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</si>
  <si>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</si>
  <si>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</si>
  <si>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</si>
  <si>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</si>
  <si>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</si>
  <si>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</si>
  <si>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</si>
  <si>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</si>
  <si>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</si>
  <si>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</si>
  <si>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</si>
  <si>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</si>
  <si>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</si>
  <si>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</si>
  <si>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</si>
  <si>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</si>
  <si>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</si>
  <si>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</si>
  <si>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</si>
  <si>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</si>
  <si>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</si>
  <si>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</si>
  <si>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</si>
  <si>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</si>
  <si>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</si>
  <si>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</si>
  <si>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</si>
  <si>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</si>
  <si>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</si>
  <si>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</si>
  <si>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</si>
  <si>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</si>
  <si>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</si>
  <si>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</si>
  <si>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</si>
  <si>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</si>
  <si>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</si>
  <si>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</si>
  <si>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</si>
  <si>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</si>
  <si>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</si>
  <si>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</si>
  <si>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</si>
  <si>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</si>
  <si>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</si>
  <si>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</si>
  <si>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</si>
  <si>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</si>
  <si>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</si>
  <si>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</si>
  <si>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</si>
  <si>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</si>
  <si>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</si>
  <si>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</si>
  <si>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</si>
  <si>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</si>
  <si>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</si>
  <si>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</si>
  <si>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</si>
  <si>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</si>
  <si>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</si>
  <si>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</si>
  <si>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</si>
  <si>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</si>
  <si>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</si>
  <si>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</si>
  <si>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</si>
  <si>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</si>
  <si>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</si>
  <si>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</si>
  <si>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</si>
  <si>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</si>
  <si>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</si>
  <si>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</si>
  <si>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</si>
  <si>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</si>
  <si>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</si>
  <si>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</si>
  <si>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</si>
  <si>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</si>
  <si>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</si>
  <si>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</si>
  <si>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</si>
  <si>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</si>
  <si>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</si>
  <si>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</si>
  <si>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</si>
  <si>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</si>
  <si>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</si>
  <si>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</si>
  <si>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</si>
  <si>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</si>
  <si>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</si>
  <si>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</si>
  <si>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</si>
  <si>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</si>
  <si>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</si>
  <si>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</si>
  <si>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</si>
  <si>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</si>
  <si>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</si>
  <si>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</si>
  <si>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</si>
  <si>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</si>
  <si>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</si>
  <si>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</si>
  <si>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</si>
  <si>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</si>
  <si>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</si>
  <si>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</si>
  <si>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</si>
  <si>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</si>
  <si>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</si>
  <si>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</si>
  <si>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</si>
  <si>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</si>
  <si>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</si>
  <si>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</si>
  <si>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</si>
  <si>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</si>
  <si>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</si>
  <si>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</si>
  <si>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</si>
  <si>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</si>
  <si>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</si>
  <si>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</si>
  <si>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</si>
  <si>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</si>
  <si>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</si>
  <si>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</si>
  <si>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</si>
  <si>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</si>
  <si>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</si>
  <si>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</si>
  <si>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</si>
  <si>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</si>
  <si>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</si>
  <si>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</si>
  <si>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</si>
  <si>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</si>
  <si>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</si>
  <si>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</si>
  <si>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</si>
  <si>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</si>
  <si>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</si>
  <si>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</si>
  <si>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</si>
  <si>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</si>
  <si>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</si>
  <si>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</si>
  <si>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</si>
  <si>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</si>
  <si>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</si>
  <si>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</si>
  <si>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</si>
  <si>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</si>
  <si>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</si>
  <si>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</si>
  <si>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</si>
  <si>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</si>
  <si>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</si>
  <si>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</si>
  <si>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</si>
  <si>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</si>
  <si>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</si>
  <si>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</si>
  <si>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</si>
  <si>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</si>
  <si>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</si>
  <si>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</si>
  <si>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</si>
  <si>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</si>
  <si>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</si>
  <si>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</si>
  <si>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</si>
  <si>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</si>
  <si>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</si>
  <si>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</si>
  <si>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</si>
  <si>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</si>
  <si>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</si>
  <si>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</si>
  <si>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</si>
  <si>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</si>
  <si>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</si>
  <si>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</si>
  <si>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</si>
  <si>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</si>
  <si>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</si>
  <si>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</si>
  <si>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</si>
  <si>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</si>
  <si>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</si>
  <si>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</si>
  <si>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</si>
  <si>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</si>
  <si>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</si>
  <si>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</si>
  <si>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</si>
  <si>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</si>
  <si>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</si>
  <si>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</si>
  <si>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</si>
  <si>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</si>
  <si>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</si>
  <si>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</si>
  <si>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</si>
  <si>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</si>
  <si>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</si>
  <si>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</si>
  <si>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</si>
  <si>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</si>
  <si>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</si>
  <si>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</si>
  <si>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</si>
  <si>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</si>
  <si>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</si>
  <si>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</si>
  <si>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</si>
  <si>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</si>
  <si>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</si>
  <si>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</si>
  <si>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</si>
  <si>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</si>
  <si>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</si>
  <si>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</si>
  <si>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</si>
  <si>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</si>
  <si>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</si>
  <si>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</si>
  <si>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</si>
  <si>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</si>
  <si>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</si>
  <si>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</si>
  <si>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</si>
  <si>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</si>
  <si>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</si>
  <si>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</si>
  <si>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</si>
  <si>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</si>
  <si>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</si>
  <si>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</si>
  <si>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</si>
  <si>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</si>
  <si>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</si>
  <si>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</si>
  <si>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</si>
  <si>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</si>
  <si>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</si>
  <si>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</si>
  <si>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</si>
  <si>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</si>
  <si>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</si>
  <si>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</si>
  <si>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</si>
  <si>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</si>
  <si>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</si>
  <si>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</si>
  <si>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</si>
  <si>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</si>
  <si>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</si>
  <si>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</si>
  <si>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</si>
  <si>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</si>
  <si>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</si>
  <si>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</si>
  <si>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</si>
  <si>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</si>
  <si>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</si>
  <si>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</si>
  <si>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</si>
  <si>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</si>
  <si>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</si>
  <si>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</si>
  <si>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</si>
  <si>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</si>
  <si>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</si>
  <si>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</si>
  <si>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</si>
  <si>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</si>
  <si>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</si>
  <si>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</si>
  <si>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</si>
  <si>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</si>
  <si>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</si>
  <si>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</si>
  <si>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</si>
  <si>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</si>
  <si>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</si>
  <si>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</si>
  <si>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</si>
  <si>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</si>
  <si>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</si>
  <si>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</si>
  <si>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</si>
  <si>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</si>
  <si>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</si>
  <si>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</si>
  <si>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</si>
  <si>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</si>
  <si>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</si>
  <si>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</si>
  <si>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</si>
  <si>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</si>
  <si>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</si>
  <si>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</si>
  <si>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</si>
  <si>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</si>
  <si>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</si>
  <si>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</si>
  <si>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</si>
  <si>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</si>
  <si>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</si>
  <si>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</si>
  <si>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</si>
  <si>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</si>
  <si>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</si>
  <si>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</si>
  <si>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</si>
  <si>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</si>
  <si>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</si>
  <si>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</si>
  <si>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</si>
  <si>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</si>
  <si>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</si>
  <si>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</si>
  <si>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</si>
  <si>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</si>
  <si>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</si>
  <si>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</si>
  <si>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</si>
  <si>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</si>
  <si>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</si>
  <si>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</si>
  <si>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</si>
  <si>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</si>
  <si>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</si>
  <si>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</si>
  <si>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</si>
  <si>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</si>
  <si>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</si>
  <si>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</si>
  <si>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</si>
  <si>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</si>
  <si>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</si>
  <si>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</si>
  <si>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</si>
  <si>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</si>
  <si>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</si>
  <si>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</si>
  <si>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</si>
  <si>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</si>
  <si>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</si>
  <si>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</si>
  <si>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</si>
  <si>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</si>
  <si>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</si>
  <si>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</si>
  <si>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</si>
  <si>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</si>
  <si>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</si>
  <si>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</si>
  <si>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</si>
  <si>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</si>
  <si>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</si>
  <si>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</si>
  <si>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</si>
  <si>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</si>
  <si>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</si>
  <si>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</si>
  <si>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</si>
  <si>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</si>
  <si>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</si>
  <si>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</si>
  <si>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</si>
  <si>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</si>
  <si>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</si>
  <si>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</si>
  <si>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</si>
  <si>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</si>
  <si>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</si>
  <si>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</si>
  <si>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</si>
  <si>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</si>
  <si>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</si>
  <si>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</si>
  <si>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</si>
  <si>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</si>
  <si>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</si>
  <si>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</si>
  <si>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</si>
  <si>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</si>
  <si>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</si>
  <si>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</si>
  <si>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</si>
  <si>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</si>
  <si>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</si>
  <si>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</si>
  <si>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</si>
  <si>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</si>
  <si>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</si>
  <si>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</si>
  <si>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</si>
  <si>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</si>
  <si>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</si>
  <si>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</si>
  <si>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</si>
  <si>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</si>
  <si>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</si>
  <si>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</si>
  <si>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</si>
  <si>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</si>
  <si>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</si>
  <si>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</si>
  <si>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</si>
  <si>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</si>
  <si>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</si>
  <si>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</si>
  <si>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</si>
  <si>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</si>
  <si>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</si>
  <si>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</si>
  <si>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</si>
  <si>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</si>
  <si>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</si>
  <si>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</si>
  <si>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</si>
  <si>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</si>
  <si>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</si>
  <si>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</si>
  <si>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</si>
  <si>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</si>
  <si>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</si>
  <si>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</si>
  <si>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</si>
  <si>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</si>
  <si>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</si>
  <si>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</si>
  <si>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</si>
  <si>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</si>
  <si>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</si>
  <si>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</si>
  <si>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</si>
  <si>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</si>
  <si>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</si>
  <si>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</si>
  <si>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</si>
  <si>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</si>
  <si>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</si>
  <si>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</si>
  <si>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</si>
  <si>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</si>
  <si>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</si>
  <si>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</si>
  <si>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</si>
  <si>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</si>
  <si>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</si>
  <si>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</si>
  <si>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</si>
  <si>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</si>
  <si>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</si>
  <si>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</si>
  <si>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</si>
  <si>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</si>
  <si>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</si>
  <si>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</si>
  <si>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</si>
  <si>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</si>
  <si>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</si>
  <si>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</si>
  <si>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</si>
  <si>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</si>
  <si>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</si>
  <si>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</si>
  <si>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</si>
  <si>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</si>
  <si>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</si>
  <si>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</si>
  <si>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</si>
  <si>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</si>
  <si>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</si>
  <si>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</si>
  <si>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</si>
  <si>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</si>
  <si>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</si>
  <si>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</si>
  <si>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</si>
  <si>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</si>
  <si>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</si>
  <si>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</si>
  <si>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</si>
  <si>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</si>
  <si>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</si>
  <si>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</si>
  <si>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</si>
  <si>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</si>
  <si>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</si>
  <si>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</si>
  <si>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</si>
  <si>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</si>
  <si>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</si>
  <si>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</si>
  <si>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</si>
  <si>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</si>
  <si>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</si>
  <si>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</si>
  <si>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</si>
  <si>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</si>
  <si>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</si>
  <si>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</si>
  <si>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</si>
  <si>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</si>
  <si>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</si>
  <si>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</si>
  <si>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</si>
  <si>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</si>
  <si>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</si>
  <si>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</si>
  <si>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</si>
  <si>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</si>
  <si>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</si>
  <si>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</si>
  <si>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</si>
  <si>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</si>
  <si>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</si>
  <si>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</si>
  <si>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</si>
  <si>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</si>
  <si>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</si>
  <si>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</si>
  <si>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</si>
  <si>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</si>
  <si>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</si>
  <si>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</si>
  <si>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</si>
  <si>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</si>
  <si>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</si>
  <si>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</si>
  <si>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</si>
  <si>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</si>
  <si>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</si>
  <si>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</si>
  <si>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</si>
  <si>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</si>
  <si>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</si>
  <si>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</si>
  <si>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</si>
  <si>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</si>
  <si>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</si>
  <si>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</si>
  <si>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</si>
  <si>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</si>
  <si>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</si>
  <si>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</si>
  <si>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</si>
  <si>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</si>
  <si>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</si>
  <si>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</si>
  <si>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</si>
  <si>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</si>
  <si>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</si>
  <si>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</si>
  <si>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</si>
  <si>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</si>
  <si>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</si>
  <si>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</si>
  <si>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</si>
  <si>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</si>
  <si>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</si>
  <si>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</si>
  <si>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</si>
  <si>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</si>
  <si>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</si>
  <si>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</si>
  <si>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</si>
  <si>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</si>
  <si>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</si>
  <si>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</si>
  <si>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</si>
  <si>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</si>
  <si>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</si>
  <si>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</si>
  <si>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</si>
  <si>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</si>
  <si>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</si>
  <si>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</si>
  <si>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</si>
  <si>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</si>
  <si>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</si>
  <si>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</si>
  <si>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</si>
  <si>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</si>
  <si>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</si>
  <si>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</si>
  <si>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</si>
  <si>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</si>
  <si>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</si>
  <si>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</si>
  <si>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</si>
  <si>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</si>
  <si>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</si>
  <si>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</si>
  <si>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</si>
  <si>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</si>
  <si>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</si>
  <si>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</si>
  <si>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</si>
  <si>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</si>
  <si>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</si>
  <si>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</si>
  <si>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</si>
  <si>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</si>
  <si>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</si>
  <si>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</si>
  <si>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</si>
  <si>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</si>
  <si>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</si>
  <si>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</si>
  <si>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</si>
  <si>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</si>
  <si>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</si>
  <si>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</si>
  <si>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</si>
  <si>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</si>
  <si>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</si>
  <si>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</si>
  <si>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</si>
  <si>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</si>
  <si>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</si>
  <si>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</si>
  <si>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</si>
  <si>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</si>
  <si>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</si>
  <si>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</si>
  <si>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</si>
  <si>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</si>
  <si>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</si>
  <si>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</si>
  <si>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</si>
  <si>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</si>
  <si>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</si>
  <si>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</si>
  <si>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</si>
  <si>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</si>
  <si>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</si>
  <si>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</si>
  <si>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</si>
  <si>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</si>
  <si>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</si>
  <si>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</si>
  <si>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</si>
  <si>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</si>
  <si>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</si>
  <si>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</si>
  <si>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</si>
  <si>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</si>
  <si>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</si>
  <si>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</si>
  <si>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</si>
  <si>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</si>
  <si>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</si>
  <si>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</si>
  <si>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</si>
  <si>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</si>
  <si>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</si>
  <si>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</si>
  <si>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</si>
  <si>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</si>
  <si>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</si>
  <si>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</si>
  <si>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</si>
  <si>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</si>
  <si>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</si>
  <si>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</si>
  <si>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</si>
  <si>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</si>
  <si>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</si>
  <si>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</si>
  <si>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</si>
  <si>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</si>
  <si>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</si>
  <si>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</si>
  <si>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</si>
  <si>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</si>
  <si>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</si>
  <si>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</si>
  <si>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</si>
  <si>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</si>
  <si>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</si>
  <si>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</si>
  <si>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</si>
  <si>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</si>
  <si>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</si>
  <si>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</si>
  <si>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</si>
  <si>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</si>
  <si>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</si>
  <si>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</si>
  <si>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</si>
  <si>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</si>
  <si>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</si>
  <si>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</si>
  <si>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</si>
  <si>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</si>
  <si>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</si>
  <si>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</si>
  <si>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</si>
  <si>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</si>
  <si>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</si>
  <si>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</si>
  <si>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</si>
  <si>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</si>
  <si>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</si>
  <si>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</si>
  <si>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</si>
  <si>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</si>
  <si>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</si>
  <si>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</si>
  <si>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</si>
  <si>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</si>
  <si>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</si>
  <si>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</si>
  <si>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</si>
  <si>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</si>
  <si>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</si>
  <si>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</si>
  <si>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</si>
  <si>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</si>
  <si>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</si>
  <si>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</si>
  <si>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</si>
  <si>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</si>
  <si>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</si>
  <si>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</si>
  <si>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</si>
  <si>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</si>
  <si>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</si>
  <si>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</si>
  <si>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</si>
  <si>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</si>
  <si>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</si>
  <si>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</si>
  <si>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</si>
  <si>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</si>
  <si>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</si>
  <si>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</si>
  <si>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</si>
  <si>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</si>
  <si>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</si>
  <si>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</si>
  <si>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</si>
  <si>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</si>
  <si>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</si>
  <si>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</si>
  <si>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</si>
  <si>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</si>
  <si>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</si>
  <si>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</si>
  <si>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</si>
  <si>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</si>
  <si>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</si>
  <si>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</si>
  <si>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</si>
  <si>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</si>
  <si>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</si>
  <si>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</si>
  <si>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</si>
  <si>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</si>
  <si>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</si>
  <si>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</si>
  <si>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</si>
  <si>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</si>
  <si>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</si>
  <si>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</si>
  <si>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</si>
  <si>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</si>
  <si>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</si>
  <si>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</si>
  <si>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</si>
  <si>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</si>
  <si>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</si>
  <si>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</si>
  <si>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</si>
  <si>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</si>
  <si>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</si>
  <si>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</si>
  <si>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</si>
  <si>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</si>
  <si>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</si>
  <si>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</si>
  <si>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</si>
  <si>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</si>
  <si>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</si>
  <si>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</si>
  <si>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</si>
  <si>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</si>
  <si>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</si>
  <si>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</si>
  <si>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</si>
  <si>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</si>
  <si>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</si>
  <si>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</si>
  <si>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</si>
  <si>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</si>
  <si>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</si>
  <si>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</si>
  <si>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</si>
  <si>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</si>
  <si>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</si>
  <si>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</si>
  <si>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</si>
  <si>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</si>
  <si>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</si>
  <si>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</si>
  <si>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</si>
  <si>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</si>
  <si>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</si>
  <si>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</si>
  <si>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</si>
  <si>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</si>
  <si>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</si>
  <si>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</si>
  <si>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</si>
  <si>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</si>
  <si>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</si>
  <si>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</si>
  <si>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</si>
  <si>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</si>
  <si>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</si>
  <si>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</si>
  <si>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</si>
  <si>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</si>
  <si>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</si>
  <si>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</si>
  <si>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</si>
  <si>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</si>
  <si>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</si>
  <si>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</si>
  <si>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</si>
  <si>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</si>
  <si>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</si>
  <si>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</si>
  <si>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</si>
  <si>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</si>
  <si>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</si>
  <si>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</si>
  <si>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</si>
  <si>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</si>
  <si>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</si>
  <si>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</si>
  <si>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</si>
  <si>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</si>
  <si>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</si>
  <si>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</si>
  <si>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</si>
  <si>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</si>
  <si>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</si>
  <si>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</si>
  <si>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</si>
  <si>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</si>
  <si>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</si>
  <si>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</si>
  <si>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</si>
  <si>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</si>
  <si>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</si>
  <si>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</si>
  <si>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</si>
  <si>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</si>
  <si>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</si>
  <si>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</si>
  <si>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</si>
  <si>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</si>
  <si>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</si>
  <si>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</si>
  <si>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</si>
  <si>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</si>
  <si>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</si>
  <si>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</si>
  <si>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</si>
  <si>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</si>
  <si>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</si>
  <si>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</si>
  <si>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</si>
  <si>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</si>
  <si>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</si>
  <si>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</si>
  <si>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</si>
  <si>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</si>
  <si>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</si>
  <si>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</si>
  <si>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</si>
  <si>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</si>
  <si>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</si>
  <si>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</si>
  <si>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</si>
  <si>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</si>
  <si>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</si>
  <si>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</si>
  <si>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</si>
  <si>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</si>
  <si>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</si>
  <si>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</si>
  <si>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</si>
  <si>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</si>
  <si>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</si>
  <si>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</si>
  <si>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</si>
  <si>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</si>
  <si>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</si>
  <si>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</si>
  <si>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</si>
  <si>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</si>
  <si>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</si>
  <si>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</si>
  <si>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</si>
  <si>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</si>
  <si>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</si>
  <si>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</si>
  <si>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</si>
  <si>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</si>
  <si>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</si>
  <si>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</si>
  <si>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</si>
  <si>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</si>
  <si>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</si>
  <si>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</si>
  <si>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</si>
  <si>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</si>
  <si>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</si>
  <si>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</si>
  <si>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</si>
  <si>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</si>
  <si>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</si>
  <si>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</si>
  <si>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</si>
  <si>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</si>
  <si>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</si>
  <si>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</si>
  <si>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</si>
  <si>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</si>
  <si>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</si>
  <si>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</si>
  <si>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</si>
  <si>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</si>
  <si>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</si>
  <si>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</si>
  <si>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</si>
  <si>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</si>
  <si>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</si>
  <si>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</si>
  <si>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</si>
  <si>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</si>
  <si>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</si>
  <si>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</si>
  <si>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</si>
  <si>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</si>
  <si>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</si>
  <si>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</si>
  <si>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</si>
  <si>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</si>
  <si>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</si>
  <si>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</si>
  <si>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</si>
  <si>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</si>
  <si>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</si>
  <si>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</si>
  <si>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</si>
  <si>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</si>
  <si>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</si>
  <si>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</si>
  <si>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</si>
  <si>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</si>
  <si>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</si>
  <si>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</si>
  <si>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</si>
  <si>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</si>
  <si>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</si>
  <si>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</si>
  <si>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</si>
  <si>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</si>
  <si>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</si>
  <si>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</si>
  <si>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</si>
  <si>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</si>
  <si>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</si>
  <si>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</si>
  <si>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</si>
  <si>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</si>
  <si>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</si>
  <si>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</si>
  <si>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</si>
  <si>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</si>
  <si>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</si>
  <si>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</si>
  <si>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</si>
  <si>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</si>
  <si>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</si>
  <si>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</si>
  <si>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</si>
  <si>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</si>
  <si>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</si>
  <si>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</si>
  <si>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</si>
  <si>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</si>
  <si>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</si>
  <si>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</si>
  <si>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</si>
  <si>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</si>
  <si>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</si>
  <si>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</si>
  <si>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</si>
  <si>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</si>
  <si>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</si>
  <si>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</si>
  <si>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</si>
  <si>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</si>
  <si>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</si>
  <si>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</si>
  <si>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</si>
  <si>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</si>
  <si>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</si>
  <si>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</si>
  <si>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</si>
  <si>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</si>
  <si>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</si>
  <si>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</si>
  <si>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</si>
  <si>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</si>
  <si>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</si>
  <si>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</si>
  <si>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</si>
  <si>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</si>
  <si>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</si>
  <si>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</si>
  <si>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</si>
  <si>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</si>
  <si>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</si>
  <si>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</si>
  <si>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</si>
  <si>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</si>
  <si>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</si>
  <si>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</si>
  <si>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</si>
  <si>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</si>
  <si>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</si>
  <si>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</si>
  <si>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</si>
  <si>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</si>
  <si>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</si>
  <si>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</si>
  <si>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</si>
  <si>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</si>
  <si>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</si>
  <si>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</si>
  <si>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</si>
  <si>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</si>
  <si>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</si>
  <si>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</si>
  <si>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</si>
  <si>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</si>
  <si>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</si>
  <si>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</si>
  <si>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</si>
  <si>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</si>
  <si>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</si>
  <si>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</si>
  <si>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</si>
  <si>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</si>
  <si>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</si>
  <si>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</si>
  <si>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</si>
  <si>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</si>
  <si>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</si>
  <si>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</si>
  <si>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</si>
  <si>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</si>
  <si>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</si>
  <si>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</si>
  <si>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</si>
  <si>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</si>
  <si>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</si>
  <si>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</si>
  <si>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</si>
  <si>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</si>
  <si>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</si>
  <si>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</si>
  <si>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</si>
  <si>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</si>
  <si>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</si>
  <si>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</si>
  <si>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</si>
  <si>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</si>
  <si>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</si>
  <si>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</si>
  <si>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</si>
  <si>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</si>
  <si>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</si>
  <si>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</si>
  <si>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</si>
  <si>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</si>
  <si>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</si>
  <si>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</si>
  <si>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</si>
  <si>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</si>
  <si>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</si>
  <si>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</si>
  <si>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</si>
  <si>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</si>
  <si>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</si>
  <si>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</si>
  <si>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</si>
  <si>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</si>
  <si>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</si>
  <si>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</si>
  <si>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</si>
  <si>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</si>
  <si>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</si>
  <si>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</si>
  <si>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</si>
  <si>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</si>
  <si>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</si>
  <si>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</si>
  <si>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</si>
  <si>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</si>
  <si>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</si>
  <si>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</si>
  <si>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</si>
  <si>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</si>
  <si>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</si>
  <si>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</si>
  <si>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</si>
  <si>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</si>
  <si>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</si>
  <si>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</si>
  <si>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</si>
  <si>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</si>
  <si>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</si>
  <si>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</si>
  <si>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</si>
  <si>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</si>
  <si>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</si>
  <si>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</si>
  <si>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</si>
  <si>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</si>
  <si>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</si>
  <si>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</si>
  <si>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</si>
  <si>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</si>
  <si>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</si>
  <si>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</si>
  <si>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</si>
  <si>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</si>
  <si>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</si>
  <si>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</si>
  <si>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</si>
  <si>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</si>
  <si>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</si>
  <si>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</si>
  <si>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</si>
  <si>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</si>
  <si>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</si>
  <si>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</si>
  <si>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</si>
  <si>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</si>
  <si>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</si>
  <si>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</si>
  <si>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</si>
  <si>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</si>
  <si>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</si>
  <si>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</si>
  <si>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</si>
  <si>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</si>
  <si>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</si>
  <si>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</si>
  <si>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</si>
  <si>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</si>
  <si>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</si>
  <si>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</si>
  <si>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</si>
  <si>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</si>
  <si>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</si>
  <si>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</si>
  <si>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</si>
  <si>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</si>
  <si>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</si>
  <si>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</si>
  <si>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</si>
  <si>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</si>
  <si>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</si>
  <si>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</si>
  <si>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</si>
  <si>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</si>
  <si>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</si>
  <si>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</si>
  <si>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</si>
  <si>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</si>
  <si>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</si>
  <si>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</si>
  <si>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</si>
  <si>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</si>
  <si>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</si>
  <si>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</si>
  <si>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</si>
  <si>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</si>
  <si>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</si>
  <si>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</si>
  <si>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</si>
  <si>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</si>
  <si>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</si>
  <si>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</si>
  <si>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</si>
  <si>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</si>
  <si>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</si>
  <si>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</si>
  <si>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</si>
  <si>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</si>
  <si>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</si>
  <si>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</si>
  <si>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</si>
  <si>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</si>
  <si>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</si>
  <si>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</si>
  <si>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</si>
  <si>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</si>
  <si>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</si>
  <si>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</si>
  <si>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</si>
  <si>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</si>
  <si>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</si>
  <si>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</si>
  <si>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</si>
  <si>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</si>
  <si>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</si>
  <si>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</si>
  <si>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</si>
  <si>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</si>
  <si>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</si>
  <si>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</si>
  <si>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</si>
  <si>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</si>
  <si>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</si>
  <si>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</si>
  <si>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</si>
  <si>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</si>
  <si>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</si>
  <si>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</si>
  <si>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</si>
  <si>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</si>
  <si>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</si>
  <si>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</si>
  <si>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</si>
  <si>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</si>
  <si>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</si>
  <si>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</si>
  <si>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</si>
  <si>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</si>
  <si>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</si>
  <si>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</si>
  <si>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</si>
  <si>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</si>
  <si>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</si>
  <si>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</si>
  <si>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</si>
  <si>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</si>
  <si>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</si>
  <si>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</si>
  <si>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</si>
  <si>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</si>
  <si>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</si>
  <si>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</si>
  <si>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</si>
  <si>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</si>
  <si>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</si>
  <si>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</si>
  <si>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</si>
  <si>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</si>
  <si>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</si>
  <si>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</si>
  <si>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</si>
  <si>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</si>
  <si>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</si>
  <si>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</si>
  <si>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</si>
  <si>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</si>
  <si>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</si>
  <si>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</si>
  <si>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</si>
  <si>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</si>
  <si>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</si>
  <si>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</si>
  <si>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</si>
  <si>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</si>
  <si>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</si>
  <si>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</si>
  <si>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</si>
  <si>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</si>
  <si>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</si>
  <si>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</si>
  <si>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</si>
  <si>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</si>
  <si>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</si>
  <si>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</si>
  <si>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</si>
  <si>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</si>
  <si>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</si>
  <si>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</si>
  <si>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</si>
  <si>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</si>
  <si>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</si>
  <si>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</si>
  <si>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</si>
  <si>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</si>
  <si>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</si>
  <si>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</si>
  <si>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</si>
  <si>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</si>
  <si>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</si>
  <si>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</si>
  <si>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</si>
  <si>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</si>
  <si>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</si>
  <si>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</si>
  <si>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</si>
  <si>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</si>
  <si>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</si>
  <si>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</si>
  <si>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</si>
  <si>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</si>
  <si>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</si>
  <si>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</si>
  <si>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</si>
  <si>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</si>
  <si>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</si>
  <si>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</si>
  <si>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</si>
  <si>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</si>
  <si>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</si>
  <si>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</si>
  <si>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</si>
  <si>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</si>
  <si>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</si>
  <si>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</si>
  <si>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</si>
  <si>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</si>
  <si>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</si>
  <si>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</si>
  <si>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</si>
  <si>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</si>
  <si>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</si>
  <si>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</si>
  <si>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</si>
  <si>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</si>
  <si>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</si>
  <si>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</si>
  <si>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</si>
  <si>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</si>
  <si>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</si>
  <si>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</si>
  <si>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</si>
  <si>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</si>
  <si>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</si>
  <si>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</si>
  <si>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</si>
  <si>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</si>
  <si>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</si>
  <si>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</si>
  <si>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</si>
  <si>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</si>
  <si>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</si>
  <si>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</si>
  <si>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</si>
  <si>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</si>
  <si>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</si>
  <si>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</si>
  <si>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</si>
  <si>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</si>
  <si>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</si>
  <si>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</si>
  <si>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</si>
  <si>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</si>
  <si>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</si>
  <si>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</si>
  <si>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</si>
  <si>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</si>
  <si>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</si>
  <si>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</si>
  <si>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</si>
  <si>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</si>
  <si>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</si>
  <si>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</si>
  <si>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</si>
  <si>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</si>
  <si>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</si>
  <si>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</si>
  <si>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</si>
  <si>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</si>
  <si>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</si>
  <si>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</si>
  <si>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</si>
  <si>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</si>
  <si>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</si>
  <si>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</si>
  <si>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</si>
  <si>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</si>
  <si>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</si>
  <si>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</si>
  <si>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</si>
  <si>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</si>
  <si>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</si>
  <si>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</si>
  <si>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</si>
  <si>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</si>
  <si>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</si>
  <si>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</si>
  <si>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</si>
  <si>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</si>
  <si>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</si>
  <si>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</si>
  <si>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</si>
  <si>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</si>
  <si>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</si>
  <si>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</si>
  <si>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</si>
  <si>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</si>
  <si>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</si>
  <si>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</si>
  <si>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</si>
  <si>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</si>
  <si>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</si>
  <si>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</si>
  <si>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</si>
  <si>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</si>
  <si>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</si>
  <si>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</si>
  <si>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</si>
  <si>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</si>
  <si>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</si>
  <si>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</si>
  <si>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</si>
  <si>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</si>
  <si>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</si>
  <si>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</si>
  <si>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</si>
  <si>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</si>
  <si>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</si>
  <si>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</si>
  <si>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</si>
  <si>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</si>
  <si>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</si>
  <si>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</si>
  <si>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</si>
  <si>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</si>
  <si>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</si>
  <si>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</si>
  <si>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</si>
  <si>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</si>
  <si>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</si>
  <si>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</si>
  <si>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</si>
  <si>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</si>
  <si>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</si>
  <si>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</si>
  <si>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</si>
  <si>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</si>
  <si>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</si>
  <si>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</si>
  <si>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</si>
  <si>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</si>
  <si>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</si>
  <si>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</si>
  <si>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</si>
  <si>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</si>
  <si>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</si>
  <si>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</si>
  <si>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</si>
  <si>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</si>
  <si>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</si>
  <si>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</si>
  <si>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</si>
  <si>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</si>
  <si>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</si>
  <si>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</si>
  <si>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</si>
  <si>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</si>
  <si>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</si>
  <si>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</si>
  <si>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</si>
  <si>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</si>
  <si>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</si>
  <si>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</si>
  <si>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</si>
  <si>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</si>
  <si>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</si>
  <si>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</si>
  <si>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</si>
  <si>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</si>
  <si>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</si>
  <si>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</si>
  <si>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</si>
  <si>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</si>
  <si>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</si>
  <si>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</si>
  <si>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</si>
  <si>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</si>
  <si>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</si>
  <si>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</si>
  <si>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</si>
  <si>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</si>
  <si>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</si>
  <si>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</si>
  <si>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</si>
  <si>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</si>
  <si>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</si>
  <si>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</si>
  <si>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</si>
  <si>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</si>
  <si>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</si>
  <si>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</si>
  <si>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</si>
  <si>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</si>
  <si>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</si>
  <si>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</si>
  <si>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</si>
  <si>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</si>
  <si>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</si>
  <si>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</si>
  <si>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</si>
  <si>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</si>
  <si>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</si>
  <si>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</si>
  <si>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</si>
  <si>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</si>
  <si>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</si>
  <si>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</si>
  <si>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</si>
  <si>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</si>
  <si>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</si>
  <si>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</si>
  <si>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</si>
  <si>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</si>
  <si>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</si>
  <si>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</si>
  <si>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</si>
  <si>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</si>
  <si>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</si>
  <si>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</si>
  <si>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</si>
  <si>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</si>
  <si>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</si>
  <si>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</si>
  <si>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</si>
  <si>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</si>
  <si>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</si>
  <si>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</si>
  <si>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</si>
  <si>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</si>
  <si>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</si>
  <si>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</si>
  <si>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</si>
  <si>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</si>
  <si>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</si>
  <si>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</si>
  <si>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</si>
  <si>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</si>
  <si>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</si>
  <si>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</si>
  <si>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</si>
  <si>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</si>
  <si>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</si>
  <si>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</si>
  <si>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</si>
  <si>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</si>
  <si>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</si>
  <si>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</si>
  <si>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</si>
  <si>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</si>
  <si>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</si>
  <si>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</si>
  <si>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</si>
  <si>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</si>
  <si>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</si>
  <si>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</si>
  <si>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</si>
  <si>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</si>
  <si>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</si>
  <si>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</si>
  <si>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</si>
  <si>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</si>
  <si>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</si>
  <si>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</si>
  <si>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</si>
  <si>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</si>
  <si>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</si>
  <si>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</si>
  <si>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</si>
  <si>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</si>
  <si>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</si>
  <si>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</si>
  <si>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</si>
  <si>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</si>
  <si>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</si>
  <si>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</si>
  <si>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</si>
  <si>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</si>
  <si>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</si>
  <si>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</si>
  <si>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</si>
  <si>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</si>
  <si>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</si>
  <si>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</si>
  <si>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</si>
  <si>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</si>
  <si>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</si>
  <si>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</si>
  <si>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</si>
  <si>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</si>
  <si>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</si>
  <si>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</si>
  <si>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</si>
  <si>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</si>
  <si>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</si>
  <si>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</si>
  <si>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</si>
  <si>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</si>
  <si>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</si>
  <si>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</si>
  <si>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</si>
  <si>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</si>
  <si>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</si>
  <si>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</si>
  <si>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</si>
  <si>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</si>
  <si>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</si>
  <si>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</si>
  <si>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</si>
  <si>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</si>
  <si>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</si>
  <si>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</si>
  <si>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</si>
  <si>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</si>
  <si>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</si>
  <si>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</si>
  <si>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</si>
  <si>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</si>
  <si>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</si>
  <si>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</si>
  <si>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</si>
  <si>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</si>
  <si>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</si>
  <si>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</si>
  <si>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</si>
  <si>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</si>
  <si>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</si>
  <si>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</si>
  <si>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</si>
  <si>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</si>
  <si>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</si>
  <si>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</si>
  <si>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</si>
  <si>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</si>
  <si>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</si>
  <si>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</si>
  <si>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</si>
  <si>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</si>
  <si>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</si>
  <si>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</si>
  <si>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</si>
  <si>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</si>
  <si>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</si>
  <si>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</si>
  <si>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</si>
  <si>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</si>
  <si>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</si>
  <si>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</si>
  <si>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</si>
  <si>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</si>
  <si>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</si>
  <si>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</si>
  <si>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</si>
  <si>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</si>
  <si>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</si>
  <si>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</si>
  <si>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</si>
  <si>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</si>
  <si>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</si>
  <si>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</si>
  <si>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</si>
  <si>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</si>
  <si>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</si>
  <si>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</si>
  <si>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</si>
  <si>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</si>
  <si>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</si>
  <si>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</si>
  <si>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</si>
  <si>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</si>
  <si>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</si>
  <si>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</si>
  <si>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</si>
  <si>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</si>
  <si>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</si>
  <si>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</si>
  <si>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</si>
  <si>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</si>
  <si>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</si>
  <si>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</si>
  <si>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</si>
  <si>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</si>
  <si>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</si>
  <si>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</si>
  <si>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</si>
  <si>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</si>
  <si>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</si>
  <si>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</si>
  <si>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</si>
  <si>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</si>
  <si>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</si>
  <si>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</si>
  <si>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</si>
  <si>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</si>
  <si>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</si>
  <si>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</si>
  <si>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</si>
  <si>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</si>
  <si>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</si>
  <si>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</si>
  <si>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</si>
  <si>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</si>
  <si>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</si>
  <si>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</si>
  <si>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</si>
  <si>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</si>
  <si>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</si>
  <si>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</si>
  <si>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</si>
  <si>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</si>
  <si>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</si>
  <si>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</si>
  <si>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</si>
  <si>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</si>
  <si>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</si>
  <si>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</si>
  <si>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</si>
  <si>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</si>
  <si>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</si>
  <si>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</si>
  <si>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</si>
  <si>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</si>
  <si>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</si>
  <si>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</si>
  <si>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</si>
  <si>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</si>
  <si>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</si>
  <si>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</si>
  <si>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</si>
  <si>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</si>
  <si>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</si>
  <si>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</si>
  <si>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</si>
  <si>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</si>
  <si>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</si>
  <si>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</si>
  <si>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</si>
  <si>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</si>
  <si>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</si>
  <si>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</si>
  <si>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</si>
  <si>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</si>
  <si>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</si>
  <si>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</si>
  <si>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</si>
  <si>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</si>
  <si>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</si>
  <si>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</si>
  <si>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</si>
  <si>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</si>
  <si>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</si>
  <si>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</si>
  <si>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</si>
  <si>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</si>
  <si>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</si>
  <si>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</si>
  <si>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</si>
  <si>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</si>
  <si>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</si>
  <si>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</si>
  <si>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</si>
  <si>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</si>
  <si>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</si>
  <si>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</si>
  <si>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</si>
  <si>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</si>
  <si>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</si>
  <si>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</si>
  <si>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</si>
  <si>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</si>
  <si>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</si>
  <si>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</si>
  <si>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</si>
  <si>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</si>
  <si>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</si>
  <si>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</si>
  <si>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</si>
  <si>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</si>
  <si>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</si>
  <si>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</si>
  <si>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</si>
  <si>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</si>
  <si>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</si>
  <si>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</si>
  <si>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</si>
  <si>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</si>
  <si>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</si>
  <si>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</si>
  <si>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</si>
  <si>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</si>
  <si>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</si>
  <si>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</si>
  <si>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</si>
  <si>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</si>
  <si>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</si>
  <si>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</si>
  <si>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</si>
  <si>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</si>
  <si>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</si>
  <si>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</si>
  <si>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</si>
  <si>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</si>
  <si>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</si>
  <si>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</si>
  <si>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</si>
  <si>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</si>
  <si>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</si>
  <si>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</si>
  <si>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</si>
  <si>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</si>
  <si>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</si>
  <si>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</si>
  <si>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</si>
  <si>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</si>
  <si>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</si>
  <si>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</si>
  <si>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</si>
  <si>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</si>
  <si>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</si>
  <si>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</si>
  <si>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</si>
  <si>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</si>
  <si>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</si>
  <si>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</si>
  <si>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</si>
  <si>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</si>
  <si>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</si>
  <si>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</si>
  <si>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</si>
  <si>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</si>
  <si>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</si>
  <si>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</si>
  <si>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</si>
  <si>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</si>
  <si>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</si>
  <si>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</si>
  <si>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</si>
  <si>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</si>
  <si>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</si>
  <si>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</si>
  <si>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</si>
  <si>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</si>
  <si>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</si>
  <si>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</si>
  <si>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</si>
  <si>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</si>
  <si>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</si>
  <si>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</si>
  <si>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</si>
  <si>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</si>
  <si>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</si>
  <si>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</si>
  <si>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</si>
  <si>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</si>
  <si>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</si>
  <si>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</si>
  <si>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</si>
  <si>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</si>
  <si>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</si>
  <si>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</si>
  <si>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</si>
  <si>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</si>
  <si>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</si>
  <si>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</si>
  <si>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</si>
  <si>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</si>
  <si>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</si>
  <si>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</si>
  <si>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</si>
  <si>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</si>
  <si>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</si>
  <si>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</si>
  <si>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</si>
  <si>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</si>
  <si>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</si>
  <si>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</si>
  <si>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</si>
  <si>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</si>
  <si>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</si>
  <si>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</si>
  <si>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</si>
  <si>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</si>
  <si>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</si>
  <si>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</si>
  <si>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</si>
  <si>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</si>
  <si>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</si>
  <si>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</si>
  <si>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</si>
  <si>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</si>
  <si>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</si>
  <si>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</si>
  <si>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</si>
  <si>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</si>
  <si>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</si>
  <si>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</si>
  <si>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</si>
  <si>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</si>
  <si>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</si>
  <si>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</si>
  <si>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</si>
  <si>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</si>
  <si>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</si>
  <si>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</si>
  <si>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</si>
  <si>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</si>
  <si>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</si>
  <si>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</si>
  <si>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</si>
  <si>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</si>
  <si>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</si>
  <si>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</si>
  <si>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</si>
  <si>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</si>
  <si>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</si>
  <si>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</si>
  <si>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</si>
  <si>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</si>
  <si>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</si>
  <si>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</si>
  <si>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</si>
  <si>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</si>
  <si>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</si>
  <si>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</si>
  <si>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</si>
  <si>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</si>
  <si>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</si>
  <si>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</si>
  <si>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</si>
  <si>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</si>
  <si>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</si>
  <si>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</si>
  <si>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</si>
  <si>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</si>
  <si>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</si>
  <si>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</si>
  <si>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</si>
  <si>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</si>
  <si>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</si>
  <si>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</si>
  <si>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</si>
  <si>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</si>
  <si>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</si>
  <si>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</si>
  <si>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</si>
  <si>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</si>
  <si>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</si>
  <si>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</si>
  <si>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</si>
  <si>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</si>
  <si>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</si>
  <si>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</si>
  <si>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</si>
  <si>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</si>
  <si>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</si>
  <si>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</si>
  <si>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</si>
  <si>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</si>
  <si>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</si>
  <si>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</si>
  <si>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</si>
  <si>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</si>
  <si>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</si>
  <si>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</si>
  <si>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</si>
  <si>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</si>
  <si>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</si>
  <si>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</si>
  <si>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</si>
  <si>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</si>
  <si>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</si>
  <si>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</si>
  <si>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</si>
  <si>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</si>
  <si>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</si>
  <si>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</si>
  <si>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</si>
  <si>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</si>
  <si>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</si>
  <si>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</si>
  <si>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</si>
  <si>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</si>
  <si>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</si>
  <si>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</si>
  <si>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</si>
  <si>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</si>
  <si>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</si>
  <si>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</si>
  <si>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</si>
  <si>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</si>
  <si>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</si>
  <si>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</si>
  <si>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</si>
  <si>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</si>
  <si>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</si>
  <si>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</si>
  <si>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</si>
  <si>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</si>
  <si>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</si>
  <si>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</si>
  <si>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</si>
  <si>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</si>
  <si>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</si>
  <si>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</si>
  <si>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</si>
  <si>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</si>
  <si>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</si>
  <si>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</si>
  <si>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</si>
  <si>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</si>
  <si>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</si>
  <si>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</si>
  <si>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</si>
  <si>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</si>
  <si>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</si>
  <si>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</si>
  <si>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</si>
  <si>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</si>
  <si>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</si>
  <si>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</si>
  <si>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</si>
  <si>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</si>
  <si>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</si>
  <si>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</si>
  <si>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</si>
  <si>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</si>
  <si>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</si>
  <si>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</si>
  <si>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</si>
  <si>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</si>
  <si>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</si>
  <si>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</si>
  <si>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</si>
  <si>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</si>
  <si>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</si>
  <si>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</si>
  <si>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</si>
  <si>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</si>
  <si>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</si>
  <si>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</si>
  <si>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</si>
  <si>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</si>
  <si>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</si>
  <si>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</si>
  <si>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</si>
  <si>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</si>
  <si>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</si>
  <si>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</si>
  <si>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</si>
  <si>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</si>
  <si>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</si>
  <si>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</si>
  <si>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</si>
  <si>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</si>
  <si>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</si>
  <si>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</si>
  <si>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</si>
  <si>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</si>
  <si>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</si>
  <si>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</si>
  <si>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</si>
  <si>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</si>
  <si>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</si>
  <si>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</si>
  <si>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</si>
  <si>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</si>
  <si>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</si>
  <si>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</si>
  <si>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</si>
  <si>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</si>
  <si>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</si>
  <si>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</si>
  <si>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</si>
  <si>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</si>
  <si>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</si>
  <si>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</si>
  <si>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</si>
  <si>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</si>
  <si>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</si>
  <si>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</si>
  <si>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</si>
  <si>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</si>
  <si>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</si>
  <si>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</si>
  <si>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</si>
  <si>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</si>
  <si>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</si>
  <si>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</si>
  <si>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</si>
  <si>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</si>
  <si>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</si>
  <si>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</si>
  <si>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</si>
  <si>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</si>
  <si>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</si>
  <si>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</si>
  <si>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</si>
  <si>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</si>
  <si>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</si>
  <si>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</si>
  <si>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</si>
  <si>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</si>
  <si>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</si>
  <si>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</si>
  <si>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</si>
  <si>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</si>
  <si>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</si>
  <si>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</si>
  <si>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</si>
  <si>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</si>
  <si>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</si>
  <si>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</si>
  <si>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</si>
  <si>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</si>
  <si>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</si>
  <si>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</si>
  <si>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</si>
  <si>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</si>
  <si>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</si>
  <si>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</si>
  <si>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</si>
  <si>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</si>
  <si>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</si>
  <si>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</si>
  <si>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</si>
  <si>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</si>
  <si>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</si>
  <si>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</si>
  <si>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</si>
  <si>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</si>
  <si>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</si>
  <si>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</si>
  <si>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</si>
  <si>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</si>
  <si>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</si>
  <si>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</si>
  <si>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</si>
  <si>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</si>
  <si>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</si>
  <si>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</si>
  <si>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</si>
  <si>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</si>
  <si>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</si>
  <si>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</si>
  <si>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</si>
  <si>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</si>
  <si>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</si>
  <si>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</si>
  <si>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</si>
  <si>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</si>
  <si>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</si>
  <si>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</si>
  <si>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</si>
  <si>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</si>
  <si>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</si>
  <si>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</si>
  <si>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</si>
  <si>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</si>
  <si>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</si>
  <si>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</si>
  <si>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</si>
  <si>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</si>
  <si>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</si>
  <si>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</si>
  <si>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</si>
  <si>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</si>
  <si>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</si>
  <si>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</si>
  <si>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</si>
  <si>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</si>
  <si>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</si>
  <si>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</si>
  <si>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</si>
  <si>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</si>
  <si>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</si>
  <si>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</si>
  <si>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</si>
  <si>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</si>
  <si>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</si>
  <si>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</si>
  <si>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</si>
  <si>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</si>
  <si>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</si>
  <si>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</si>
  <si>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</si>
  <si>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</si>
  <si>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</si>
  <si>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</si>
  <si>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</si>
  <si>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</si>
  <si>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</si>
  <si>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</si>
  <si>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</si>
  <si>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</si>
  <si>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</si>
  <si>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</si>
  <si>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</si>
  <si>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</si>
  <si>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</si>
  <si>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</si>
  <si>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</si>
  <si>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</si>
  <si>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</si>
  <si>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</si>
  <si>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</si>
  <si>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</si>
  <si>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</si>
  <si>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</si>
  <si>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</si>
  <si>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</si>
  <si>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</si>
  <si>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</si>
  <si>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</si>
  <si>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</si>
  <si>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</si>
  <si>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</si>
  <si>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</si>
  <si>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</si>
  <si>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</si>
  <si>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</si>
  <si>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</si>
  <si>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</si>
  <si>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</si>
  <si>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</si>
  <si>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</si>
  <si>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</si>
  <si>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</si>
  <si>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</si>
  <si>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</si>
  <si>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</si>
  <si>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</si>
  <si>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</si>
  <si>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</si>
  <si>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</si>
  <si>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</si>
  <si>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</si>
  <si>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</si>
  <si>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</si>
  <si>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</si>
  <si>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</si>
  <si>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</si>
  <si>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</si>
  <si>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</si>
  <si>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</si>
  <si>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</si>
  <si>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</si>
  <si>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</si>
  <si>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</si>
  <si>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</si>
  <si>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</si>
  <si>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</si>
  <si>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</si>
  <si>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</si>
  <si>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</si>
  <si>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</si>
  <si>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</si>
  <si>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</si>
  <si>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</si>
  <si>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</si>
  <si>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</si>
  <si>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</si>
  <si>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</si>
  <si>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</si>
  <si>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</si>
  <si>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</si>
  <si>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</si>
  <si>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</si>
  <si>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</si>
  <si>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</si>
  <si>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</si>
  <si>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</si>
  <si>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</si>
  <si>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</si>
  <si>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</si>
  <si>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</si>
  <si>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</si>
  <si>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</si>
  <si>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</si>
  <si>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</si>
  <si>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</si>
  <si>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</si>
  <si>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</si>
  <si>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</si>
  <si>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</si>
  <si>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</si>
  <si>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</si>
  <si>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</si>
  <si>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</si>
  <si>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</si>
  <si>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</si>
  <si>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</si>
  <si>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</si>
  <si>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</si>
  <si>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</si>
  <si>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</si>
  <si>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</si>
  <si>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</si>
  <si>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</si>
  <si>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</si>
  <si>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</si>
  <si>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</si>
  <si>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</si>
  <si>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</si>
  <si>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</si>
  <si>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</si>
  <si>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</si>
  <si>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</si>
  <si>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</si>
  <si>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</si>
  <si>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</si>
  <si>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</si>
  <si>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</si>
  <si>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</si>
  <si>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</si>
  <si>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</si>
  <si>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</si>
  <si>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</si>
  <si>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</si>
  <si>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</si>
  <si>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</si>
  <si>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</si>
  <si>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</si>
  <si>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</si>
  <si>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</si>
  <si>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</si>
  <si>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</si>
  <si>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</si>
  <si>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</si>
  <si>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</si>
  <si>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</si>
  <si>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</si>
  <si>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</si>
  <si>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</si>
  <si>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</si>
  <si>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</si>
  <si>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</si>
  <si>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</si>
  <si>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</si>
  <si>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</si>
  <si>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</si>
  <si>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</si>
  <si>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</si>
  <si>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</si>
  <si>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</si>
  <si>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</si>
  <si>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</si>
  <si>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</si>
  <si>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</si>
  <si>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</si>
  <si>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</si>
  <si>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</si>
  <si>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</si>
  <si>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</si>
  <si>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</si>
  <si>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</si>
  <si>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</si>
  <si>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</si>
  <si>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</si>
  <si>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</si>
  <si>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</si>
  <si>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</si>
  <si>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</si>
  <si>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</si>
  <si>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</si>
  <si>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</si>
  <si>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</si>
  <si>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</si>
  <si>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</si>
  <si>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</si>
  <si>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</si>
  <si>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</si>
  <si>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</si>
  <si>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</si>
  <si>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</si>
  <si>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</si>
  <si>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</si>
  <si>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</si>
  <si>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</si>
  <si>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</si>
  <si>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</si>
  <si>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</si>
  <si>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</si>
  <si>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</si>
  <si>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</si>
  <si>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</si>
  <si>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</si>
  <si>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</si>
  <si>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</si>
  <si>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</si>
  <si>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</si>
  <si>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</si>
  <si>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</si>
  <si>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</si>
  <si>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</si>
  <si>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</si>
  <si>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</si>
  <si>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</si>
  <si>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</si>
  <si>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</si>
  <si>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</si>
  <si>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</si>
  <si>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</si>
  <si>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</si>
  <si>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</si>
  <si>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</si>
  <si>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</si>
  <si>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</si>
  <si>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</si>
  <si>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</si>
  <si>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</si>
  <si>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</si>
  <si>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</si>
  <si>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</si>
  <si>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</si>
  <si>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</si>
  <si>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</si>
  <si>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</si>
  <si>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</si>
  <si>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</si>
  <si>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</si>
  <si>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</si>
  <si>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</si>
  <si>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</si>
  <si>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</si>
  <si>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</si>
  <si>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</si>
  <si>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</si>
  <si>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</si>
  <si>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</si>
  <si>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</si>
  <si>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</si>
  <si>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</si>
  <si>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</si>
  <si>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</si>
  <si>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</si>
  <si>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</si>
  <si>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</si>
  <si>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</si>
  <si>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</si>
  <si>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</si>
  <si>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</si>
  <si>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</si>
  <si>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</si>
  <si>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</si>
  <si>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</si>
  <si>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</si>
  <si>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</si>
  <si>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</si>
  <si>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</si>
  <si>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</si>
  <si>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</si>
  <si>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</si>
  <si>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</si>
  <si>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</si>
  <si>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</si>
  <si>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</si>
  <si>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</si>
  <si>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</si>
  <si>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</si>
  <si>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</si>
  <si>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</si>
  <si>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</si>
  <si>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</si>
  <si>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</si>
  <si>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</si>
  <si>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</si>
  <si>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</si>
  <si>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</si>
  <si>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</si>
  <si>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</si>
  <si>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</si>
  <si>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</si>
  <si>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</si>
  <si>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</si>
  <si>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</si>
  <si>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</si>
  <si>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</si>
  <si>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</si>
  <si>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</si>
  <si>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</si>
  <si>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</si>
  <si>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</si>
  <si>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</si>
  <si>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</si>
  <si>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</si>
  <si>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</si>
  <si>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</si>
  <si>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</si>
  <si>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</si>
  <si>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</si>
  <si>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</si>
  <si>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</si>
  <si>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</si>
  <si>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</si>
  <si>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</si>
  <si>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</si>
  <si>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</si>
  <si>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</si>
  <si>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</si>
  <si>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</si>
  <si>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</si>
  <si>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</si>
  <si>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</si>
  <si>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</si>
  <si>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</si>
  <si>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</si>
  <si>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</si>
  <si>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</si>
  <si>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</si>
  <si>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</si>
  <si>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</si>
  <si>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</si>
  <si>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</si>
  <si>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</si>
  <si>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</si>
  <si>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</si>
  <si>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</si>
  <si>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</si>
  <si>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</si>
  <si>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</si>
  <si>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</si>
  <si>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</si>
  <si>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</si>
  <si>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</si>
  <si>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</si>
  <si>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</si>
  <si>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</si>
  <si>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</si>
  <si>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</si>
  <si>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</si>
  <si>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</si>
  <si>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</si>
  <si>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</si>
  <si>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</si>
  <si>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</si>
  <si>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</si>
  <si>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</si>
  <si>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</si>
  <si>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</si>
  <si>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</si>
  <si>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</si>
  <si>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</si>
  <si>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</si>
  <si>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</si>
  <si>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</si>
  <si>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</si>
  <si>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</si>
  <si>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</si>
  <si>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</si>
  <si>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</si>
  <si>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</si>
  <si>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</si>
  <si>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</si>
  <si>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</si>
  <si>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</si>
  <si>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</si>
  <si>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</si>
  <si>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</si>
  <si>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</si>
  <si>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</si>
  <si>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</si>
  <si>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</si>
  <si>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</si>
  <si>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</si>
  <si>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</si>
  <si>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</si>
  <si>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</si>
  <si>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</si>
  <si>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</si>
  <si>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</si>
  <si>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</si>
  <si>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</si>
  <si>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</si>
  <si>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</si>
  <si>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</si>
  <si>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</si>
  <si>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</si>
  <si>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</si>
  <si>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</si>
  <si>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</si>
  <si>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</si>
  <si>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</si>
  <si>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</si>
  <si>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</si>
  <si>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</si>
  <si>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</si>
  <si>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</si>
  <si>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</si>
  <si>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</si>
  <si>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</si>
  <si>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</si>
  <si>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</si>
  <si>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</si>
  <si>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</si>
  <si>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</si>
  <si>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</si>
  <si>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</si>
  <si>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</si>
  <si>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</si>
  <si>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</si>
  <si>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</si>
  <si>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</si>
  <si>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</si>
  <si>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</si>
  <si>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</si>
  <si>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</si>
  <si>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</si>
  <si>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</si>
  <si>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</si>
  <si>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</si>
  <si>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</si>
  <si>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</si>
  <si>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</si>
  <si>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</si>
  <si>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</si>
  <si>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</si>
  <si>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</si>
  <si>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</si>
  <si>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</si>
  <si>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</si>
  <si>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</si>
  <si>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</si>
  <si>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</si>
  <si>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</si>
  <si>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</si>
  <si>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</si>
  <si>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</si>
  <si>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</si>
  <si>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</si>
  <si>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</si>
  <si>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</si>
  <si>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</si>
  <si>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</si>
  <si>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</si>
  <si>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</si>
  <si>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</si>
  <si>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</si>
  <si>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</si>
  <si>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</si>
  <si>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</si>
  <si>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</si>
  <si>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</si>
  <si>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</si>
  <si>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</si>
  <si>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</si>
  <si>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</si>
  <si>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</si>
  <si>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</si>
  <si>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</si>
  <si>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</si>
  <si>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</si>
  <si>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</si>
  <si>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</si>
  <si>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</si>
  <si>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</si>
  <si>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</si>
  <si>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</si>
  <si>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</si>
  <si>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</si>
  <si>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</si>
  <si>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</si>
  <si>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</si>
  <si>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</si>
  <si>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</si>
  <si>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</si>
  <si>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</si>
  <si>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</si>
  <si>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</si>
  <si>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</si>
  <si>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</si>
  <si>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</si>
  <si>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</si>
  <si>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</si>
  <si>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</si>
  <si>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</si>
  <si>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</si>
  <si>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</si>
  <si>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</si>
  <si>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</si>
  <si>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</si>
  <si>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</si>
  <si>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</si>
  <si>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</si>
  <si>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</si>
  <si>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</si>
  <si>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</si>
  <si>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</si>
  <si>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</si>
  <si>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</si>
  <si>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</si>
  <si>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</si>
  <si>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</si>
  <si>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</si>
  <si>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</si>
  <si>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</si>
  <si>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</si>
  <si>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</si>
  <si>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</si>
  <si>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</si>
  <si>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</si>
  <si>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</si>
  <si>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</si>
  <si>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</si>
  <si>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</si>
  <si>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</si>
  <si>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</si>
  <si>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</si>
  <si>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</si>
  <si>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</si>
  <si>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</si>
  <si>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</si>
  <si>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</si>
  <si>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</si>
  <si>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</si>
  <si>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</si>
  <si>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</si>
  <si>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</si>
  <si>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</si>
  <si>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</si>
  <si>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</si>
  <si>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</si>
  <si>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</si>
  <si>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</si>
  <si>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</si>
  <si>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</si>
  <si>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</si>
  <si>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</si>
  <si>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</si>
  <si>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</si>
  <si>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</si>
  <si>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</si>
  <si>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</si>
  <si>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</si>
  <si>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</si>
  <si>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</si>
  <si>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</si>
  <si>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</si>
  <si>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</si>
  <si>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</si>
  <si>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</si>
  <si>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</si>
  <si>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</si>
  <si>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</si>
  <si>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</si>
  <si>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</si>
  <si>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</si>
  <si>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</si>
  <si>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</si>
  <si>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</si>
  <si>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</si>
  <si>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</si>
  <si>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</si>
  <si>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</si>
  <si>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</si>
  <si>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</si>
  <si>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</si>
  <si>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</si>
  <si>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</si>
  <si>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</si>
  <si>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</si>
  <si>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</si>
  <si>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</si>
  <si>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</si>
  <si>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</si>
  <si>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</si>
  <si>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</si>
  <si>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</si>
  <si>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</si>
  <si>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</si>
  <si>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</si>
  <si>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</si>
  <si>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</si>
  <si>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</si>
  <si>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</si>
  <si>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</si>
  <si>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</si>
  <si>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</si>
  <si>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</si>
  <si>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</si>
  <si>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</si>
  <si>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</si>
  <si>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</si>
  <si>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</si>
  <si>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</si>
  <si>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</si>
  <si>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</si>
  <si>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</si>
  <si>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</si>
  <si>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</si>
  <si>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</si>
  <si>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</si>
  <si>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</si>
  <si>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</si>
  <si>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</si>
  <si>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</si>
  <si>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</si>
  <si>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</si>
  <si>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</si>
  <si>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</si>
  <si>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</si>
  <si>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</si>
  <si>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</si>
  <si>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</si>
  <si>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</si>
  <si>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</si>
  <si>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</si>
  <si>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</si>
  <si>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</si>
  <si>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</si>
  <si>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</si>
  <si>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</si>
  <si>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</si>
  <si>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</si>
  <si>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</si>
  <si>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</si>
  <si>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</si>
  <si>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</si>
  <si>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</si>
  <si>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</si>
  <si>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</si>
  <si>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</si>
  <si>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</si>
  <si>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</si>
  <si>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</si>
  <si>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</si>
  <si>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</si>
  <si>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</si>
  <si>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</si>
  <si>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</si>
  <si>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</si>
  <si>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</si>
  <si>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</si>
  <si>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</si>
  <si>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</si>
  <si>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</si>
  <si>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</si>
  <si>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</si>
  <si>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</si>
  <si>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</si>
  <si>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</si>
  <si>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</si>
  <si>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</si>
  <si>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</si>
  <si>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</si>
  <si>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</si>
  <si>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</si>
  <si>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</si>
  <si>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</si>
  <si>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</si>
  <si>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</si>
  <si>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</si>
  <si>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</si>
  <si>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</si>
  <si>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</si>
  <si>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</si>
  <si>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</si>
  <si>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</si>
  <si>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</si>
  <si>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</si>
  <si>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</si>
  <si>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</si>
  <si>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</si>
  <si>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</si>
  <si>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</si>
  <si>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</si>
  <si>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</si>
  <si>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</si>
  <si>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</si>
  <si>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</si>
  <si>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</si>
  <si>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</si>
  <si>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</si>
  <si>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</si>
  <si>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</si>
  <si>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</si>
  <si>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</si>
  <si>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</si>
  <si>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</si>
  <si>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</si>
  <si>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</si>
  <si>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</si>
  <si>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</si>
  <si>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</si>
  <si>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</si>
  <si>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</si>
  <si>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</si>
  <si>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</si>
  <si>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</si>
  <si>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</si>
  <si>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</si>
  <si>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</si>
  <si>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</si>
  <si>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</si>
  <si>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</si>
  <si>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</si>
  <si>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</si>
  <si>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</si>
  <si>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</si>
  <si>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</si>
  <si>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</si>
  <si>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</si>
  <si>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</si>
  <si>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</si>
  <si>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</si>
  <si>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</si>
  <si>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</si>
  <si>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</si>
  <si>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</si>
  <si>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</si>
  <si>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</si>
  <si>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</si>
  <si>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</si>
  <si>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</si>
  <si>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</si>
  <si>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</si>
  <si>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</si>
  <si>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</si>
  <si>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</si>
  <si>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</si>
  <si>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</si>
  <si>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</si>
  <si>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</si>
  <si>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</si>
  <si>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</si>
  <si>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</si>
  <si>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</si>
  <si>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</si>
  <si>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</si>
  <si>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</si>
  <si>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</si>
  <si>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</si>
  <si>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</si>
  <si>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</si>
  <si>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</si>
  <si>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</si>
  <si>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</si>
  <si>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</si>
  <si>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</si>
  <si>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</si>
  <si>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</si>
  <si>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</si>
  <si>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</si>
  <si>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</si>
  <si>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</si>
  <si>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</si>
  <si>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</si>
  <si>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</si>
  <si>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</si>
  <si>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</si>
  <si>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</si>
  <si>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</si>
  <si>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</si>
  <si>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</si>
  <si>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</si>
  <si>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</si>
  <si>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</si>
  <si>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</si>
  <si>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</si>
  <si>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</si>
  <si>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</si>
  <si>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</si>
  <si>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</si>
  <si>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</si>
  <si>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</si>
  <si>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</si>
  <si>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</si>
  <si>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</si>
  <si>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</si>
  <si>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</si>
  <si>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</si>
  <si>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</si>
  <si>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</si>
  <si>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</si>
  <si>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</si>
  <si>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</si>
  <si>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</si>
  <si>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</si>
  <si>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</si>
  <si>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</si>
  <si>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</si>
  <si>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</si>
  <si>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</si>
  <si>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</si>
  <si>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</si>
  <si>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</si>
  <si>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</si>
  <si>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</si>
  <si>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</si>
  <si>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</si>
  <si>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</si>
  <si>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</si>
  <si>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</si>
  <si>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</si>
  <si>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</si>
  <si>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</si>
  <si>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</si>
  <si>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</si>
  <si>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</si>
  <si>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</si>
  <si>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</si>
  <si>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</si>
  <si>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</si>
  <si>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</si>
  <si>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</si>
  <si>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</si>
  <si>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</si>
  <si>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</si>
  <si>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</si>
  <si>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</si>
  <si>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</si>
  <si>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</si>
  <si>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</si>
  <si>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</si>
  <si>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</si>
  <si>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</si>
  <si>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</si>
  <si>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</si>
  <si>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</si>
  <si>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</si>
  <si>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</si>
  <si>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</si>
  <si>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</si>
  <si>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</si>
  <si>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</si>
  <si>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</si>
  <si>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</si>
  <si>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</si>
  <si>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</si>
  <si>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</si>
  <si>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</si>
  <si>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</si>
  <si>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</si>
  <si>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</si>
  <si>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</si>
  <si>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</si>
  <si>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</si>
  <si>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</si>
  <si>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</si>
  <si>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</si>
  <si>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</si>
  <si>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</si>
  <si>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</si>
  <si>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</si>
  <si>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</si>
  <si>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</si>
  <si>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</si>
  <si>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</si>
  <si>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</si>
  <si>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</si>
  <si>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</si>
  <si>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</si>
  <si>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</si>
  <si>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</si>
  <si>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</si>
  <si>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</si>
  <si>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</si>
  <si>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</si>
  <si>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</si>
  <si>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</si>
  <si>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</si>
  <si>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</si>
  <si>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</si>
  <si>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</si>
  <si>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</si>
  <si>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</si>
  <si>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</si>
  <si>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</si>
  <si>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</si>
  <si>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</si>
  <si>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</si>
  <si>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</si>
  <si>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</si>
  <si>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</si>
  <si>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</si>
  <si>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</si>
  <si>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</si>
  <si>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</si>
  <si>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</si>
  <si>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</si>
  <si>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</si>
  <si>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</si>
  <si>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</si>
  <si>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</si>
  <si>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</si>
  <si>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</si>
  <si>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</si>
  <si>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</si>
  <si>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</si>
  <si>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</si>
  <si>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</si>
  <si>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</si>
  <si>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</si>
  <si>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</si>
  <si>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</si>
  <si>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</si>
  <si>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</si>
  <si>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</si>
  <si>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</si>
  <si>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</si>
  <si>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</si>
  <si>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</si>
  <si>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</si>
  <si>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</si>
  <si>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</si>
  <si>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</si>
  <si>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</si>
  <si>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</si>
  <si>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</si>
  <si>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</si>
  <si>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</si>
  <si>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</si>
  <si>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</si>
  <si>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</si>
  <si>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</si>
  <si>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</si>
  <si>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</si>
  <si>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</si>
  <si>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</si>
  <si>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</si>
  <si>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</si>
  <si>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</si>
  <si>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</si>
  <si>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</si>
  <si>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</si>
  <si>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</si>
  <si>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</si>
  <si>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</si>
  <si>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</si>
  <si>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</si>
  <si>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</si>
  <si>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</si>
  <si>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</si>
  <si>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</si>
  <si>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</si>
  <si>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</si>
  <si>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</si>
  <si>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</si>
  <si>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</si>
  <si>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</si>
  <si>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</si>
  <si>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</si>
  <si>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</si>
  <si>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</si>
  <si>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</si>
  <si>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</si>
  <si>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</si>
  <si>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</si>
  <si>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</si>
  <si>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</si>
  <si>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</si>
  <si>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</si>
  <si>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</si>
  <si>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</si>
  <si>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</si>
  <si>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</si>
  <si>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</si>
  <si>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</si>
  <si>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</si>
  <si>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</si>
  <si>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</si>
  <si>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</si>
  <si>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</si>
  <si>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</si>
  <si>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</si>
  <si>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</si>
  <si>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</si>
  <si>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</si>
  <si>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</si>
  <si>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</si>
  <si>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</si>
  <si>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</si>
  <si>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</si>
  <si>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</si>
  <si>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</si>
  <si>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</si>
  <si>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</si>
  <si>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</si>
  <si>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</si>
  <si>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</si>
  <si>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</si>
  <si>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</si>
  <si>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</si>
  <si>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</si>
  <si>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</si>
  <si>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</si>
  <si>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</si>
  <si>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</si>
  <si>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</si>
  <si>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</si>
  <si>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</si>
  <si>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</si>
  <si>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</si>
  <si>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</si>
  <si>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</si>
  <si>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</si>
  <si>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</si>
  <si>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</si>
  <si>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</si>
  <si>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</si>
  <si>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</si>
  <si>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</si>
  <si>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</si>
  <si>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</si>
  <si>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</si>
  <si>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</si>
  <si>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</si>
  <si>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</si>
  <si>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</si>
  <si>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</si>
  <si>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</si>
  <si>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</si>
  <si>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</si>
  <si>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</si>
  <si>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</si>
  <si>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</si>
  <si>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</si>
  <si>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</si>
  <si>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</si>
  <si>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</si>
  <si>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</si>
  <si>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</si>
  <si>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</si>
  <si>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</si>
  <si>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</si>
  <si>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</si>
  <si>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</si>
  <si>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</si>
  <si>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</si>
  <si>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</si>
  <si>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</si>
  <si>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</si>
  <si>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</si>
  <si>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</si>
  <si>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</si>
  <si>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</si>
  <si>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</si>
  <si>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</si>
  <si>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</si>
  <si>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</si>
  <si>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</si>
  <si>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</si>
  <si>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</si>
  <si>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</si>
  <si>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</si>
  <si>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</si>
  <si>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</si>
  <si>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</si>
  <si>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</si>
  <si>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</si>
  <si>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</si>
  <si>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</si>
  <si>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</si>
  <si>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</si>
  <si>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</si>
  <si>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</si>
  <si>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</si>
  <si>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</si>
  <si>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</si>
  <si>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</si>
  <si>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</si>
  <si>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</si>
  <si>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</si>
  <si>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</si>
  <si>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</si>
  <si>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</si>
  <si>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</si>
  <si>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</si>
  <si>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</si>
  <si>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</si>
  <si>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</si>
  <si>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</si>
  <si>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</si>
  <si>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</si>
  <si>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</si>
  <si>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</si>
  <si>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</si>
  <si>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</si>
  <si>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</si>
  <si>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</si>
  <si>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</si>
  <si>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</si>
  <si>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</si>
  <si>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</si>
  <si>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</si>
  <si>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</si>
  <si>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</si>
  <si>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</si>
  <si>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</si>
  <si>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</si>
  <si>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</si>
  <si>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</si>
  <si>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</si>
  <si>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</si>
  <si>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</si>
  <si>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</si>
  <si>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</si>
  <si>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</si>
  <si>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</si>
  <si>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</si>
  <si>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</si>
  <si>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</si>
  <si>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</si>
  <si>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</si>
  <si>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</si>
  <si>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</si>
  <si>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</si>
  <si>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</si>
  <si>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</si>
  <si>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</si>
  <si>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</si>
  <si>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</si>
  <si>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</si>
  <si>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</si>
  <si>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</si>
  <si>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</si>
  <si>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</si>
  <si>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</si>
  <si>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</si>
  <si>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</si>
  <si>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</si>
  <si>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</si>
  <si>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</si>
  <si>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</si>
  <si>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</si>
  <si>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</si>
  <si>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</si>
  <si>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</si>
  <si>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</si>
  <si>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</si>
  <si>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</si>
  <si>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</si>
  <si>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</si>
  <si>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</si>
  <si>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</si>
  <si>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</si>
  <si>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</si>
  <si>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</si>
  <si>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</si>
  <si>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</si>
  <si>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</si>
  <si>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</si>
  <si>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</si>
  <si>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</si>
  <si>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</si>
  <si>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</si>
  <si>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</si>
  <si>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</si>
  <si>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</si>
  <si>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</si>
  <si>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</si>
  <si>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</si>
  <si>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</si>
  <si>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</si>
  <si>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</si>
  <si>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</si>
  <si>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</si>
  <si>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</si>
  <si>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</si>
  <si>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</si>
  <si>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</si>
  <si>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</si>
  <si>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</si>
  <si>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</si>
  <si>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</si>
  <si>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</si>
  <si>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</si>
  <si>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</si>
  <si>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</si>
  <si>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</si>
  <si>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</si>
  <si>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</si>
  <si>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</si>
  <si>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</si>
  <si>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</si>
  <si>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</si>
  <si>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</si>
  <si>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</si>
  <si>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</si>
  <si>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</si>
  <si>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</si>
  <si>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</si>
  <si>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</si>
  <si>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</si>
  <si>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</si>
  <si>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</si>
  <si>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</si>
  <si>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</si>
  <si>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</si>
  <si>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</si>
  <si>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</si>
  <si>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</si>
  <si>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</si>
  <si>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</si>
  <si>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</si>
  <si>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</si>
  <si>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</si>
  <si>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</si>
  <si>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</si>
  <si>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</si>
  <si>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</si>
  <si>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</si>
  <si>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</si>
  <si>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</si>
  <si>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</si>
  <si>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</si>
  <si>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</si>
  <si>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</si>
  <si>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</si>
  <si>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</si>
  <si>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</si>
  <si>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</si>
  <si>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</si>
  <si>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</si>
  <si>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</si>
  <si>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</si>
  <si>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</si>
  <si>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</si>
  <si>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</si>
  <si>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</si>
  <si>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</si>
  <si>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</si>
  <si>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</si>
  <si>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</si>
  <si>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</si>
  <si>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</si>
  <si>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</si>
  <si>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</si>
  <si>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</si>
  <si>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</si>
  <si>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</si>
  <si>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</si>
  <si>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</si>
  <si>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</si>
  <si>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</si>
  <si>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</si>
  <si>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</si>
  <si>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</si>
  <si>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</si>
  <si>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</si>
  <si>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</si>
  <si>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</si>
  <si>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</si>
  <si>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</si>
  <si>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</si>
  <si>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</si>
  <si>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</si>
  <si>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</si>
  <si>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</si>
  <si>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</si>
  <si>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</si>
  <si>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</si>
  <si>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</si>
  <si>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</si>
  <si>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</si>
  <si>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</si>
  <si>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</si>
  <si>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</si>
  <si>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</si>
  <si>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</si>
  <si>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</si>
  <si>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</si>
  <si>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</si>
  <si>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</si>
  <si>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</si>
  <si>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</si>
  <si>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</si>
  <si>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</si>
  <si>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</si>
  <si>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</si>
  <si>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</si>
  <si>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</si>
  <si>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</si>
  <si>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</si>
  <si>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</si>
  <si>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</si>
  <si>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</si>
  <si>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</si>
  <si>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</si>
  <si>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</si>
  <si>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</si>
  <si>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</si>
  <si>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</si>
  <si>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</si>
  <si>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</si>
  <si>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</si>
  <si>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</si>
  <si>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</si>
  <si>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</si>
  <si>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</si>
  <si>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</si>
  <si>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</si>
  <si>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</si>
  <si>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</si>
  <si>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</si>
  <si>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</si>
  <si>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</si>
  <si>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</si>
  <si>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</si>
  <si>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</si>
  <si>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</si>
  <si>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</si>
  <si>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</si>
  <si>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</si>
  <si>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</si>
  <si>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</si>
  <si>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</si>
  <si>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</si>
  <si>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</si>
  <si>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</si>
  <si>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</si>
  <si>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</si>
  <si>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</si>
  <si>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</si>
  <si>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</si>
  <si>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</si>
  <si>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</si>
  <si>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</si>
  <si>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</si>
  <si>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</si>
  <si>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</si>
  <si>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</si>
  <si>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</si>
  <si>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</si>
  <si>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</si>
  <si>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</si>
  <si>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</si>
  <si>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</si>
  <si>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</si>
  <si>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</si>
  <si>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</si>
  <si>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</si>
  <si>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</si>
  <si>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</si>
  <si>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</si>
  <si>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</si>
  <si>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</si>
  <si>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</si>
  <si>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</si>
  <si>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</si>
  <si>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</si>
  <si>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</si>
  <si>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</si>
  <si>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</si>
  <si>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</si>
  <si>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</si>
  <si>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</si>
  <si>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</si>
  <si>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</si>
  <si>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</si>
  <si>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</si>
  <si>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</si>
  <si>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</si>
  <si>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</si>
  <si>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</si>
  <si>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</si>
  <si>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</si>
  <si>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</si>
  <si>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</si>
  <si>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</si>
  <si>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</si>
  <si>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</si>
  <si>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</si>
  <si>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</si>
  <si>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</si>
  <si>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</si>
  <si>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</si>
  <si>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</si>
  <si>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</si>
  <si>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</si>
  <si>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</si>
  <si>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</si>
  <si>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</si>
  <si>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</si>
  <si>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</si>
  <si>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</si>
  <si>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</si>
  <si>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</si>
  <si>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</si>
  <si>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</si>
  <si>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</si>
  <si>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</si>
  <si>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</si>
  <si>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</si>
  <si>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</si>
  <si>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</si>
  <si>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</si>
  <si>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</si>
  <si>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</si>
  <si>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</si>
  <si>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</si>
  <si>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</si>
  <si>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</si>
  <si>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</si>
  <si>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</si>
  <si>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</si>
  <si>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</si>
  <si>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</si>
  <si>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</si>
  <si>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</si>
  <si>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</si>
  <si>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</si>
  <si>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</si>
  <si>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</si>
  <si>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</si>
  <si>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</si>
  <si>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</si>
  <si>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</si>
  <si>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</si>
  <si>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</si>
  <si>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</si>
  <si>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</si>
  <si>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</si>
  <si>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</si>
  <si>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</si>
  <si>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</si>
  <si>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</si>
  <si>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</si>
  <si>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</si>
  <si>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</si>
  <si>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</si>
  <si>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</si>
  <si>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</si>
  <si>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</si>
  <si>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</si>
  <si>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</si>
  <si>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</si>
  <si>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</si>
  <si>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</si>
  <si>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</si>
  <si>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</si>
  <si>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</si>
  <si>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</si>
  <si>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</si>
  <si>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</si>
  <si>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</si>
  <si>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</si>
  <si>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</si>
  <si>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</si>
  <si>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</si>
  <si>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</si>
  <si>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</si>
  <si>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</si>
  <si>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</si>
  <si>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</si>
  <si>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</si>
  <si>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</si>
  <si>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</si>
  <si>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</si>
  <si>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</si>
  <si>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</si>
  <si>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</si>
  <si>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</si>
  <si>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</si>
  <si>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</si>
  <si>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</si>
  <si>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</si>
  <si>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</si>
  <si>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</si>
  <si>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</si>
  <si>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</si>
  <si>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</si>
  <si>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</si>
  <si>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</si>
  <si>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</si>
  <si>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</si>
  <si>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</si>
  <si>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</si>
  <si>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</si>
  <si>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</si>
  <si>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</si>
  <si>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</si>
  <si>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</si>
  <si>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</si>
  <si>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</si>
  <si>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</si>
  <si>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</si>
  <si>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</si>
  <si>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</si>
  <si>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</si>
  <si>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</si>
  <si>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</si>
  <si>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</si>
  <si>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</si>
  <si>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</si>
  <si>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</si>
  <si>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</si>
  <si>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</si>
  <si>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</si>
  <si>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</si>
  <si>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</si>
  <si>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</si>
  <si>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</si>
  <si>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</si>
  <si>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</si>
  <si>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</si>
  <si>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</si>
  <si>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</si>
  <si>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</si>
  <si>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</si>
  <si>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</si>
  <si>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</si>
  <si>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</si>
  <si>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</si>
  <si>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</si>
  <si>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</si>
  <si>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</si>
  <si>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</si>
  <si>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</si>
  <si>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</si>
  <si>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</si>
  <si>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</si>
  <si>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</si>
  <si>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</si>
  <si>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</si>
  <si>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</si>
  <si>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</si>
  <si>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</si>
  <si>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</si>
  <si>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</si>
  <si>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</si>
  <si>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</si>
  <si>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</si>
  <si>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</si>
  <si>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</si>
  <si>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</si>
  <si>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</si>
  <si>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</si>
  <si>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</si>
  <si>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</si>
  <si>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</si>
  <si>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</si>
  <si>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</si>
  <si>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</si>
  <si>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</si>
  <si>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</si>
  <si>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</si>
  <si>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</si>
  <si>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</si>
  <si>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</si>
  <si>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</si>
  <si>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</si>
  <si>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</si>
  <si>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</si>
  <si>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</si>
  <si>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</si>
  <si>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</si>
  <si>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</si>
  <si>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</si>
  <si>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</si>
  <si>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</si>
  <si>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</si>
  <si>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</si>
  <si>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</si>
  <si>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</si>
  <si>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</si>
  <si>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</si>
  <si>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</si>
  <si>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</si>
  <si>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</si>
  <si>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</si>
  <si>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</si>
  <si>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</si>
  <si>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</si>
  <si>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</si>
  <si>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</si>
  <si>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</si>
  <si>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</si>
  <si>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</si>
  <si>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</si>
  <si>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</si>
  <si>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</si>
  <si>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</si>
  <si>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</si>
  <si>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</si>
  <si>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</si>
  <si>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</si>
  <si>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</si>
  <si>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</si>
  <si>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</si>
  <si>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</si>
  <si>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</si>
  <si>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</si>
  <si>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</si>
  <si>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</si>
  <si>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</si>
  <si>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</si>
  <si>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</si>
  <si>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</si>
  <si>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</si>
  <si>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</si>
  <si>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</si>
  <si>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</si>
  <si>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</si>
  <si>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</si>
  <si>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</si>
  <si>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</si>
  <si>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</si>
  <si>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</si>
  <si>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</si>
  <si>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</si>
  <si>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</si>
  <si>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</si>
  <si>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</si>
  <si>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</si>
  <si>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</si>
  <si>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</si>
  <si>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</si>
  <si>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</si>
  <si>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</si>
  <si>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</si>
  <si>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</si>
  <si>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</si>
  <si>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</si>
  <si>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</si>
  <si>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</si>
  <si>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</si>
  <si>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</si>
  <si>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</si>
  <si>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</si>
  <si>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</si>
  <si>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</si>
  <si>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</si>
  <si>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</si>
  <si>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</si>
  <si>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</si>
  <si>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</si>
  <si>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</si>
  <si>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</si>
  <si>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</si>
  <si>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</si>
  <si>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</si>
  <si>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</si>
  <si>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</si>
  <si>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</si>
  <si>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</si>
  <si>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</si>
  <si>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</si>
  <si>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</si>
  <si>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</si>
  <si>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</si>
  <si>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</si>
  <si>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</si>
  <si>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</si>
  <si>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</si>
  <si>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</si>
  <si>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</si>
  <si>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</si>
  <si>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</si>
  <si>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</si>
  <si>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</si>
  <si>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</si>
  <si>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</si>
  <si>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</si>
  <si>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</si>
  <si>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</si>
  <si>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</si>
  <si>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</si>
  <si>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</si>
  <si>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</si>
  <si>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</si>
  <si>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</si>
  <si>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</si>
  <si>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</si>
  <si>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</si>
  <si>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</si>
  <si>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</si>
  <si>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</si>
  <si>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</si>
  <si>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</si>
  <si>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</si>
  <si>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</si>
  <si>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</si>
  <si>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</si>
  <si>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</si>
  <si>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</si>
  <si>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</si>
  <si>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</si>
  <si>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</si>
  <si>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</si>
  <si>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</si>
  <si>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</si>
  <si>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</si>
  <si>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</si>
  <si>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</si>
  <si>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</si>
  <si>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</si>
  <si>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</si>
  <si>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</si>
  <si>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</si>
  <si>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</si>
  <si>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</si>
  <si>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</si>
  <si>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</si>
  <si>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</si>
  <si>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</si>
  <si>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</si>
  <si>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</si>
  <si>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</si>
  <si>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</si>
  <si>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</si>
  <si>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</si>
  <si>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</si>
  <si>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</si>
  <si>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</si>
  <si>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</si>
  <si>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</si>
  <si>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</si>
  <si>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</si>
  <si>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</si>
  <si>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</si>
  <si>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</si>
  <si>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</si>
  <si>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</si>
  <si>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</si>
  <si>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</si>
  <si>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</si>
  <si>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</si>
  <si>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</si>
  <si>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</si>
  <si>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</si>
  <si>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</si>
  <si>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</si>
  <si>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</si>
  <si>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</si>
  <si>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</si>
  <si>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</si>
  <si>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</si>
  <si>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</si>
  <si>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</si>
  <si>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</si>
  <si>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</si>
  <si>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</si>
  <si>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</si>
  <si>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</si>
  <si>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</si>
  <si>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</si>
  <si>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</si>
  <si>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</si>
  <si>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</si>
  <si>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</si>
  <si>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</si>
  <si>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</si>
  <si>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</si>
  <si>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</si>
  <si>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</si>
  <si>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</si>
  <si>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</si>
  <si>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</si>
  <si>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</si>
  <si>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</si>
  <si>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</si>
  <si>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</si>
  <si>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</si>
  <si>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</si>
  <si>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</si>
  <si>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</si>
  <si>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</si>
  <si>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</si>
  <si>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</si>
  <si>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</si>
  <si>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</si>
  <si>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</si>
  <si>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</si>
  <si>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</si>
  <si>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</si>
  <si>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</si>
  <si>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</si>
  <si>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</si>
  <si>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</si>
  <si>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</si>
  <si>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</si>
  <si>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</si>
  <si>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</si>
  <si>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</si>
  <si>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</si>
  <si>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</si>
  <si>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</si>
  <si>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</si>
  <si>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</si>
  <si>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</si>
  <si>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</si>
  <si>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</si>
  <si>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</si>
  <si>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</si>
  <si>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</si>
  <si>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</si>
  <si>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</si>
  <si>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</si>
  <si>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</si>
  <si>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</si>
  <si>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</si>
  <si>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</si>
  <si>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</si>
  <si>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</si>
  <si>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</si>
  <si>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</si>
  <si>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</si>
  <si>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</si>
  <si>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</si>
  <si>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</si>
  <si>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</si>
  <si>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</si>
  <si>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</si>
  <si>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</si>
  <si>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</si>
  <si>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</si>
  <si>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</si>
  <si>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</si>
  <si>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</si>
  <si>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</si>
  <si>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</si>
  <si>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</si>
  <si>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</si>
  <si>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</si>
  <si>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</si>
  <si>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</si>
  <si>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</si>
  <si>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</si>
  <si>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</si>
  <si>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</si>
  <si>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</si>
  <si>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</si>
  <si>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</si>
  <si>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</si>
  <si>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</si>
  <si>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</si>
  <si>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</si>
  <si>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</si>
  <si>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</si>
  <si>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</si>
  <si>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</si>
  <si>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</si>
  <si>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</si>
  <si>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</si>
  <si>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</si>
  <si>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</si>
  <si>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</si>
  <si>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</si>
  <si>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</si>
  <si>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</si>
  <si>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</si>
  <si>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</si>
  <si>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</si>
  <si>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</si>
  <si>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</si>
  <si>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</si>
  <si>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</si>
  <si>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</si>
  <si>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</si>
  <si>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</si>
  <si>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</si>
  <si>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</si>
  <si>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</si>
  <si>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</si>
  <si>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</si>
  <si>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</si>
  <si>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</si>
  <si>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</si>
  <si>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</si>
  <si>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</si>
  <si>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</si>
  <si>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</si>
  <si>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</si>
  <si>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</si>
  <si>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</si>
  <si>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</si>
  <si>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</si>
  <si>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</si>
  <si>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</si>
  <si>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</si>
  <si>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</si>
  <si>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</si>
  <si>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</si>
  <si>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</si>
  <si>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</si>
  <si>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</si>
  <si>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</si>
  <si>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</si>
  <si>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</si>
  <si>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</si>
  <si>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</si>
  <si>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</si>
  <si>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</si>
  <si>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</si>
  <si>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</si>
  <si>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</si>
  <si>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</si>
  <si>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</si>
  <si>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</si>
  <si>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</si>
  <si>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</si>
  <si>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</si>
  <si>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</si>
  <si>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</si>
  <si>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</si>
  <si>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</si>
  <si>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</si>
  <si>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</si>
  <si>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</si>
  <si>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</si>
  <si>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</si>
  <si>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</si>
  <si>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</si>
  <si>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</si>
  <si>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</si>
  <si>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</si>
  <si>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</si>
  <si>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</si>
  <si>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</si>
  <si>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</si>
  <si>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</si>
  <si>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</si>
  <si>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</si>
  <si>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</si>
  <si>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</si>
  <si>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</si>
  <si>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</si>
  <si>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</si>
  <si>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</si>
  <si>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</si>
  <si>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</si>
  <si>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</si>
  <si>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</si>
  <si>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</si>
  <si>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</si>
  <si>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</si>
  <si>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</si>
  <si>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</si>
  <si>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</si>
  <si>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</si>
  <si>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</si>
  <si>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</si>
  <si>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</si>
  <si>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</si>
  <si>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</si>
  <si>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</si>
  <si>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</si>
  <si>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</si>
  <si>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</si>
  <si>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</si>
  <si>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</si>
  <si>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</si>
  <si>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</si>
  <si>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</si>
  <si>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</si>
  <si>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</si>
  <si>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</si>
  <si>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</si>
  <si>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</si>
  <si>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</si>
  <si>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</si>
  <si>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</si>
  <si>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</si>
  <si>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</si>
  <si>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</si>
  <si>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</si>
  <si>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</si>
  <si>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</si>
  <si>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</si>
  <si>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</si>
  <si>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</si>
  <si>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</si>
  <si>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</si>
  <si>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</si>
  <si>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</si>
  <si>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</si>
  <si>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</si>
  <si>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</si>
  <si>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</si>
  <si>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</si>
  <si>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</si>
  <si>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</si>
  <si>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</si>
  <si>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</si>
  <si>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</si>
  <si>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</si>
  <si>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</si>
  <si>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</si>
  <si>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</si>
  <si>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</si>
  <si>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</si>
  <si>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</si>
  <si>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</si>
  <si>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</si>
  <si>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</si>
  <si>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</si>
  <si>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</si>
  <si>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</si>
  <si>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</si>
  <si>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</si>
  <si>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</si>
  <si>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</si>
  <si>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</si>
  <si>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</si>
  <si>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</si>
  <si>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</si>
  <si>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</si>
  <si>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</si>
  <si>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</si>
  <si>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</si>
  <si>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</si>
  <si>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</si>
  <si>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</si>
  <si>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</si>
  <si>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</si>
  <si>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</si>
  <si>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</si>
  <si>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</si>
  <si>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</si>
  <si>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</si>
  <si>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</si>
  <si>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</si>
  <si>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</si>
  <si>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</si>
  <si>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</si>
  <si>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</si>
  <si>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</si>
  <si>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</si>
  <si>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</si>
  <si>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</si>
  <si>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</si>
  <si>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</si>
  <si>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</si>
  <si>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</si>
  <si>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</si>
  <si>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</si>
  <si>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</si>
  <si>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</si>
  <si>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</si>
  <si>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</si>
  <si>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</si>
  <si>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</si>
  <si>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</si>
  <si>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</si>
  <si>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</si>
  <si>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</si>
  <si>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</si>
  <si>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</si>
  <si>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</si>
  <si>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</si>
  <si>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</si>
  <si>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</si>
  <si>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</si>
  <si>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</si>
  <si>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</si>
  <si>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</si>
  <si>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</si>
  <si>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</si>
  <si>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</si>
  <si>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</si>
  <si>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</si>
  <si>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</si>
  <si>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</si>
  <si>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</si>
  <si>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</si>
  <si>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</si>
  <si>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</si>
  <si>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</si>
  <si>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</si>
  <si>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</si>
  <si>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</si>
  <si>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</si>
  <si>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</si>
  <si>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</si>
  <si>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</si>
  <si>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</si>
  <si>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</si>
  <si>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</si>
  <si>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</si>
  <si>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</si>
  <si>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</si>
  <si>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</si>
  <si>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</si>
  <si>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</si>
  <si>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</si>
  <si>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</si>
  <si>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</si>
  <si>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</si>
  <si>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</si>
  <si>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</si>
  <si>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</si>
  <si>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</si>
  <si>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</si>
  <si>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</si>
  <si>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</si>
  <si>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</si>
  <si>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</si>
  <si>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</si>
  <si>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</si>
  <si>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</si>
  <si>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</si>
  <si>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</si>
  <si>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</si>
  <si>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</si>
  <si>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</si>
  <si>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</si>
  <si>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</si>
  <si>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</si>
  <si>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</si>
  <si>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</si>
  <si>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</si>
  <si>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</si>
  <si>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</si>
  <si>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</si>
  <si>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</si>
  <si>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</si>
  <si>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</si>
  <si>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</si>
  <si>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</si>
  <si>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</si>
  <si>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</si>
  <si>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</si>
  <si>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</si>
  <si>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</si>
  <si>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</si>
  <si>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</si>
  <si>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</si>
  <si>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</si>
  <si>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</si>
  <si>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</si>
  <si>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</si>
  <si>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</si>
  <si>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</si>
  <si>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</si>
  <si>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</si>
  <si>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</si>
  <si>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</si>
  <si>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</si>
  <si>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</si>
  <si>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</si>
  <si>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</si>
  <si>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</si>
  <si>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</si>
  <si>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</si>
  <si>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</si>
  <si>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</si>
  <si>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</si>
  <si>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</si>
  <si>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</si>
  <si>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</si>
  <si>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</si>
  <si>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</si>
  <si>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</si>
  <si>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</si>
  <si>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</si>
  <si>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</si>
  <si>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</si>
  <si>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</si>
  <si>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</si>
  <si>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</si>
  <si>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</si>
  <si>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</si>
  <si>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</si>
  <si>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</si>
  <si>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</si>
  <si>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</si>
  <si>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</si>
  <si>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</si>
  <si>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</si>
  <si>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</si>
  <si>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</si>
  <si>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</si>
  <si>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</si>
  <si>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</si>
  <si>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</si>
  <si>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</si>
  <si>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</si>
  <si>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</si>
  <si>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</si>
  <si>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</si>
  <si>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</si>
  <si>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</si>
  <si>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</si>
  <si>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</si>
  <si>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</si>
  <si>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</si>
  <si>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</si>
  <si>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</si>
  <si>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</si>
  <si>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</si>
  <si>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</si>
  <si>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</si>
  <si>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</si>
  <si>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</si>
  <si>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</si>
  <si>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</si>
  <si>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</si>
  <si>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</si>
  <si>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</si>
  <si>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</si>
  <si>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</si>
  <si>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</si>
  <si>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</si>
  <si>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</si>
  <si>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</si>
  <si>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</si>
  <si>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</si>
  <si>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</si>
  <si>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</si>
  <si>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</si>
  <si>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</si>
  <si>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</si>
  <si>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</si>
  <si>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</si>
  <si>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</si>
  <si>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</si>
  <si>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</si>
  <si>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</si>
  <si>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</si>
  <si>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</si>
  <si>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</si>
  <si>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</si>
  <si>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</si>
  <si>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</si>
  <si>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</si>
  <si>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</si>
  <si>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</si>
  <si>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</si>
  <si>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</si>
  <si>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</si>
  <si>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</si>
  <si>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</si>
  <si>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</si>
  <si>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</si>
  <si>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</si>
  <si>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</si>
  <si>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</si>
  <si>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</si>
  <si>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</si>
  <si>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</si>
  <si>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</si>
  <si>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</si>
  <si>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</si>
  <si>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</si>
  <si>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</si>
  <si>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</si>
  <si>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</si>
  <si>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</si>
  <si>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</si>
  <si>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</si>
  <si>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</si>
  <si>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</si>
  <si>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</si>
  <si>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</si>
  <si>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</si>
  <si>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</si>
  <si>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</si>
  <si>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</si>
  <si>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</si>
  <si>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</si>
  <si>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</si>
  <si>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</si>
  <si>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</si>
  <si>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</si>
  <si>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</si>
  <si>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</si>
  <si>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</si>
  <si>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</si>
  <si>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</si>
  <si>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</si>
  <si>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</si>
  <si>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</si>
  <si>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</si>
  <si>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</si>
  <si>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</si>
  <si>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</si>
  <si>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</si>
  <si>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</si>
  <si>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</si>
  <si>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</si>
  <si>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</si>
  <si>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</si>
  <si>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</si>
  <si>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</si>
  <si>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</si>
  <si>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</si>
  <si>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</si>
  <si>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</si>
  <si>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</si>
  <si>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</si>
  <si>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</si>
  <si>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</si>
  <si>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</si>
  <si>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</si>
  <si>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</si>
  <si>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</si>
  <si>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</si>
  <si>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</si>
  <si>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</si>
  <si>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</si>
  <si>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</si>
  <si>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</si>
  <si>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</si>
  <si>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</si>
  <si>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</si>
  <si>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</si>
  <si>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</si>
  <si>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</si>
  <si>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</si>
  <si>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</si>
  <si>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</si>
  <si>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</si>
  <si>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</si>
  <si>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</si>
  <si>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</si>
  <si>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</si>
  <si>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</si>
  <si>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</si>
  <si>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</si>
  <si>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</si>
  <si>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</si>
  <si>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</si>
  <si>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</si>
  <si>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</si>
  <si>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</si>
  <si>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</si>
  <si>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</si>
  <si>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</si>
  <si>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</si>
  <si>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</si>
  <si>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</si>
  <si>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</si>
  <si>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</si>
  <si>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</si>
  <si>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</si>
  <si>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</si>
  <si>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</si>
  <si>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</si>
  <si>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</si>
  <si>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</si>
  <si>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</si>
  <si>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</si>
  <si>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</si>
  <si>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</si>
  <si>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</si>
  <si>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</si>
  <si>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</si>
  <si>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</si>
  <si>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</si>
  <si>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</si>
  <si>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</si>
  <si>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</si>
  <si>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</si>
  <si>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</si>
  <si>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</si>
  <si>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</si>
  <si>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</si>
  <si>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</si>
  <si>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</si>
  <si>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</si>
  <si>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</si>
  <si>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</si>
  <si>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</si>
  <si>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</si>
  <si>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</si>
  <si>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</si>
  <si>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</si>
  <si>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</si>
  <si>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</si>
  <si>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</si>
  <si>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</si>
  <si>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</si>
  <si>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</si>
  <si>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</si>
  <si>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</si>
  <si>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</si>
  <si>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</si>
  <si>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</si>
  <si>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</si>
  <si>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</si>
  <si>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</si>
  <si>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</si>
  <si>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</si>
  <si>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</si>
  <si>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</si>
  <si>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</si>
  <si>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</si>
  <si>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</si>
  <si>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</si>
  <si>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</si>
  <si>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</si>
  <si>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</si>
  <si>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</si>
  <si>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</si>
  <si>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</si>
  <si>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</si>
  <si>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</si>
  <si>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</si>
  <si>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</si>
  <si>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</si>
  <si>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</si>
  <si>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</si>
  <si>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</si>
  <si>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</si>
  <si>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</si>
  <si>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</si>
  <si>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</si>
  <si>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</si>
  <si>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</si>
  <si>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</si>
  <si>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</si>
  <si>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</si>
  <si>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</si>
  <si>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</si>
  <si>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</si>
  <si>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</si>
  <si>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</si>
  <si>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</si>
  <si>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</si>
  <si>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</si>
  <si>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</si>
  <si>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</si>
  <si>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</si>
  <si>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</si>
  <si>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</si>
  <si>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</si>
  <si>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</si>
  <si>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</si>
  <si>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</si>
  <si>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</si>
  <si>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</si>
  <si>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</si>
  <si>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</si>
  <si>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</si>
  <si>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</si>
  <si>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</si>
  <si>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</si>
  <si>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</si>
  <si>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</si>
  <si>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</si>
  <si>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</si>
  <si>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</si>
  <si>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</si>
  <si>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</si>
  <si>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</si>
  <si>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</si>
  <si>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</si>
  <si>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</si>
  <si>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</si>
  <si>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</si>
  <si>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</si>
  <si>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</si>
  <si>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</si>
  <si>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</si>
  <si>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</si>
  <si>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</si>
  <si>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</si>
  <si>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</si>
  <si>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</si>
  <si>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</si>
  <si>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</si>
  <si>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</si>
  <si>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</si>
  <si>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</si>
  <si>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</si>
  <si>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</si>
  <si>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</si>
  <si>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</si>
  <si>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</si>
  <si>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</si>
  <si>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</si>
  <si>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</si>
  <si>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</si>
  <si>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</si>
  <si>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</si>
  <si>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</si>
  <si>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</si>
  <si>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</si>
  <si>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</si>
  <si>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</si>
  <si>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</si>
  <si>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</si>
  <si>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</si>
  <si>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</si>
  <si>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</si>
  <si>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</si>
  <si>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</si>
  <si>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</si>
  <si>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</si>
  <si>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</si>
  <si>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</si>
  <si>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</si>
  <si>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</si>
  <si>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</si>
  <si>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</si>
  <si>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</si>
  <si>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</si>
  <si>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</si>
  <si>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</si>
  <si>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</si>
  <si>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</si>
  <si>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</si>
  <si>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</si>
  <si>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</si>
  <si>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</si>
  <si>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</si>
  <si>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</si>
  <si>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</si>
  <si>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</si>
  <si>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</si>
  <si>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</si>
  <si>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</si>
  <si>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</si>
  <si>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</si>
  <si>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</si>
  <si>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</si>
  <si>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</si>
  <si>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</si>
  <si>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</si>
  <si>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</si>
  <si>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</si>
  <si>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</si>
  <si>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</si>
  <si>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</si>
  <si>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</si>
  <si>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</si>
  <si>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</si>
  <si>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</si>
  <si>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</si>
  <si>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</si>
  <si>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</si>
  <si>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</si>
  <si>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</si>
  <si>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</si>
  <si>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</si>
  <si>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</si>
  <si>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</si>
  <si>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</si>
  <si>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</si>
  <si>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</si>
  <si>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</si>
  <si>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</si>
  <si>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</si>
  <si>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</si>
  <si>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</si>
  <si>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</si>
  <si>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</si>
  <si>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</si>
  <si>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</si>
  <si>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</si>
  <si>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</si>
  <si>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</si>
  <si>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</si>
  <si>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</si>
  <si>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</si>
  <si>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</si>
  <si>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</si>
  <si>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</si>
  <si>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</si>
  <si>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</si>
  <si>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</si>
  <si>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</si>
  <si>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</si>
  <si>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</si>
  <si>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</si>
  <si>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</si>
  <si>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</si>
  <si>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</si>
  <si>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</si>
  <si>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</si>
  <si>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</si>
  <si>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</si>
  <si>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</si>
  <si>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</si>
  <si>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</si>
  <si>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</si>
  <si>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</si>
  <si>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</si>
  <si>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</si>
  <si>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</si>
  <si>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</si>
  <si>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</si>
  <si>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</si>
  <si>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</si>
  <si>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</si>
  <si>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</si>
  <si>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</si>
  <si>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</si>
  <si>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</si>
  <si>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</si>
  <si>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</si>
  <si>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</si>
  <si>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</si>
  <si>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</si>
  <si>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</si>
  <si>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</si>
  <si>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</si>
  <si>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</si>
  <si>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</si>
  <si>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</si>
  <si>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</si>
  <si>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</si>
  <si>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</si>
  <si>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</si>
  <si>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</si>
  <si>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</si>
  <si>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</si>
  <si>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</si>
  <si>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</si>
  <si>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</si>
  <si>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</si>
  <si>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</si>
  <si>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</si>
  <si>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</si>
  <si>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</si>
  <si>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</si>
  <si>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</si>
  <si>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</si>
  <si>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</si>
  <si>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</si>
  <si>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</si>
  <si>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</si>
  <si>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</si>
  <si>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</si>
  <si>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</si>
  <si>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</si>
  <si>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</si>
  <si>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</si>
  <si>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</si>
  <si>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</si>
  <si>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</si>
  <si>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</si>
  <si>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</si>
  <si>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</si>
  <si>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</si>
  <si>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</si>
  <si>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</si>
  <si>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</si>
  <si>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</si>
  <si>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</si>
  <si>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</si>
  <si>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</si>
  <si>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</si>
  <si>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</si>
  <si>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</si>
  <si>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</si>
  <si>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</si>
  <si>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</si>
  <si>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</si>
  <si>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</si>
  <si>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</si>
  <si>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</si>
  <si>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</si>
  <si>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</si>
  <si>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</si>
  <si>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</si>
  <si>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</si>
  <si>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</si>
  <si>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</si>
  <si>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</si>
  <si>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</si>
  <si>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</si>
  <si>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</si>
  <si>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</si>
  <si>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</si>
  <si>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</si>
  <si>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</si>
  <si>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</si>
  <si>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</si>
  <si>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</si>
  <si>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</si>
  <si>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</si>
  <si>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</si>
  <si>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</si>
  <si>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</si>
  <si>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</si>
  <si>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</si>
  <si>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</si>
  <si>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</si>
  <si>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</si>
  <si>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</si>
  <si>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</si>
  <si>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</si>
  <si>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</si>
  <si>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</si>
  <si>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</si>
  <si>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</si>
  <si>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</si>
  <si>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</si>
  <si>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</si>
  <si>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</si>
  <si>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</si>
  <si>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</si>
  <si>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</si>
  <si>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</si>
  <si>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</si>
  <si>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</si>
  <si>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</si>
  <si>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</si>
  <si>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</si>
  <si>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</si>
  <si>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</si>
  <si>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</si>
  <si>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</si>
  <si>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</si>
  <si>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</si>
  <si>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</si>
  <si>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</si>
  <si>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</si>
  <si>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</si>
  <si>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</si>
  <si>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</si>
  <si>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</si>
  <si>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</si>
  <si>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</si>
  <si>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</si>
  <si>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</si>
  <si>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</si>
  <si>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</si>
  <si>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</si>
  <si>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</si>
  <si>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</si>
  <si>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</si>
  <si>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</si>
  <si>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</si>
  <si>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</si>
  <si>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</si>
  <si>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</si>
  <si>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</si>
  <si>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</si>
  <si>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</si>
  <si>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</si>
  <si>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</si>
  <si>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</si>
  <si>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</si>
  <si>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</si>
  <si>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</si>
  <si>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</si>
  <si>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</si>
  <si>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</si>
  <si>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</si>
  <si>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</si>
  <si>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</si>
  <si>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</si>
  <si>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</si>
  <si>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</si>
  <si>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</si>
  <si>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</si>
  <si>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</si>
  <si>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</si>
  <si>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</si>
  <si>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</si>
  <si>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</si>
  <si>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</si>
  <si>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</si>
  <si>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</si>
  <si>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</si>
  <si>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</si>
  <si>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</si>
  <si>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</si>
  <si>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</si>
  <si>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</si>
  <si>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</si>
  <si>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</si>
  <si>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</si>
  <si>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</si>
  <si>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</si>
  <si>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</si>
  <si>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</si>
  <si>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</si>
  <si>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</si>
  <si>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</si>
  <si>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</si>
  <si>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</si>
  <si>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</si>
  <si>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</si>
  <si>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</si>
  <si>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</si>
  <si>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</si>
  <si>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</si>
  <si>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</si>
  <si>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</si>
  <si>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</si>
  <si>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</si>
  <si>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</si>
  <si>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</si>
  <si>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</si>
  <si>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</si>
  <si>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</si>
  <si>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</si>
  <si>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</si>
  <si>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</si>
  <si>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</si>
  <si>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</si>
  <si>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</si>
  <si>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</si>
  <si>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</si>
  <si>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</si>
  <si>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</si>
  <si>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</si>
  <si>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</si>
  <si>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</si>
  <si>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</si>
  <si>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</si>
  <si>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</si>
  <si>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</si>
  <si>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</si>
  <si>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</si>
  <si>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</si>
  <si>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</si>
  <si>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</si>
  <si>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</si>
  <si>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</si>
  <si>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</si>
  <si>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</si>
  <si>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</si>
  <si>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</si>
  <si>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</si>
  <si>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</si>
  <si>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</si>
  <si>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</si>
  <si>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</si>
  <si>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</si>
  <si>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</si>
  <si>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</si>
  <si>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</si>
  <si>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</si>
  <si>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</si>
  <si>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</si>
  <si>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</si>
  <si>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</si>
  <si>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</si>
  <si>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</si>
  <si>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</si>
  <si>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</si>
  <si>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</si>
  <si>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</si>
  <si>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</si>
  <si>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</si>
  <si>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</si>
  <si>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</si>
  <si>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</si>
  <si>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</si>
  <si>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</si>
  <si>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</si>
  <si>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</si>
  <si>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</si>
  <si>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</si>
  <si>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</si>
  <si>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</si>
  <si>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</si>
  <si>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</si>
  <si>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</si>
  <si>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</si>
  <si>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</si>
  <si>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</si>
  <si>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</si>
  <si>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</si>
  <si>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</si>
  <si>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</si>
  <si>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</si>
  <si>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</si>
  <si>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</si>
  <si>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</si>
  <si>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</si>
  <si>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</si>
  <si>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</si>
  <si>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</si>
  <si>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</si>
  <si>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</si>
  <si>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</si>
  <si>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</si>
  <si>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</si>
  <si>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</si>
  <si>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</si>
  <si>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</si>
  <si>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</si>
  <si>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</si>
  <si>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</si>
  <si>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</si>
  <si>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</si>
  <si>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</si>
  <si>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</si>
  <si>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</si>
  <si>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</si>
  <si>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</si>
  <si>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</si>
  <si>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</si>
  <si>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</si>
  <si>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</si>
  <si>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</si>
  <si>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</si>
  <si>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</si>
  <si>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</si>
  <si>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</si>
  <si>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</si>
  <si>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</si>
  <si>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</si>
  <si>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</si>
  <si>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</si>
  <si>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</si>
  <si>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</si>
  <si>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</si>
  <si>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</si>
  <si>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</si>
  <si>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</si>
  <si>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</si>
  <si>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</si>
  <si>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</si>
  <si>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</si>
  <si>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</si>
  <si>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</si>
  <si>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</si>
  <si>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</si>
  <si>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</si>
  <si>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</si>
  <si>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</si>
  <si>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</si>
  <si>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</si>
  <si>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</si>
  <si>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</si>
  <si>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</si>
  <si>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</si>
  <si>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</si>
  <si>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</si>
  <si>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</si>
  <si>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</si>
  <si>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</si>
  <si>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</si>
  <si>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</si>
  <si>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</si>
  <si>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</si>
  <si>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</si>
  <si>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</si>
  <si>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</si>
  <si>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</si>
  <si>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</si>
  <si>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</si>
  <si>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</si>
  <si>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</si>
  <si>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</si>
  <si>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</si>
  <si>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</si>
  <si>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</si>
  <si>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</si>
  <si>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</si>
  <si>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</si>
  <si>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</si>
  <si>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</si>
  <si>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</si>
  <si>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</si>
  <si>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</si>
  <si>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</si>
  <si>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</si>
  <si>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</si>
  <si>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</si>
  <si>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</si>
  <si>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</si>
  <si>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</si>
  <si>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</si>
  <si>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</si>
  <si>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</si>
  <si>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</si>
  <si>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</si>
  <si>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</si>
  <si>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</si>
  <si>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</si>
  <si>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</si>
  <si>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</si>
  <si>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</si>
  <si>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</si>
  <si>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</si>
  <si>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</si>
  <si>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</si>
  <si>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</si>
  <si>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</si>
  <si>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</si>
  <si>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</si>
  <si>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</si>
  <si>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</si>
  <si>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</si>
  <si>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</si>
  <si>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</si>
  <si>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</si>
  <si>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</si>
  <si>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</si>
  <si>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</si>
  <si>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</si>
  <si>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</si>
  <si>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</si>
  <si>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</si>
  <si>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</si>
  <si>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</si>
  <si>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</si>
  <si>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</si>
  <si>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</si>
  <si>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</si>
  <si>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</si>
  <si>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</si>
  <si>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</si>
  <si>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</si>
  <si>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</si>
  <si>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</si>
  <si>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</si>
  <si>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</si>
  <si>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</si>
  <si>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</si>
  <si>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</si>
  <si>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</si>
  <si>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</si>
  <si>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</si>
  <si>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</si>
  <si>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</si>
  <si>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</si>
  <si>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</si>
  <si>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</si>
  <si>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</si>
  <si>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</si>
  <si>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</si>
  <si>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</si>
  <si>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</si>
  <si>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</si>
  <si>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</si>
  <si>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</si>
  <si>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</si>
  <si>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</si>
  <si>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</si>
  <si>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</si>
  <si>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</si>
  <si>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</si>
  <si>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</si>
  <si>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</si>
  <si>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</si>
  <si>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</si>
  <si>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</si>
  <si>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</si>
  <si>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</si>
  <si>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</si>
  <si>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</si>
  <si>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</si>
  <si>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</si>
  <si>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</si>
  <si>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</si>
  <si>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</si>
  <si>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</si>
  <si>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</si>
  <si>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</si>
  <si>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</si>
  <si>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</si>
  <si>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</si>
  <si>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</si>
  <si>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</si>
  <si>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</si>
  <si>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</si>
  <si>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</si>
  <si>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</si>
  <si>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</si>
  <si>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</si>
  <si>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</si>
  <si>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</si>
  <si>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</si>
  <si>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</si>
  <si>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</si>
  <si>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</si>
  <si>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</si>
  <si>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</si>
  <si>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</si>
  <si>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</si>
  <si>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</si>
  <si>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</si>
  <si>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</si>
  <si>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</si>
  <si>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</si>
  <si>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</si>
  <si>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</si>
  <si>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</si>
  <si>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</si>
  <si>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</si>
  <si>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</si>
  <si>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</si>
  <si>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</si>
  <si>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</si>
  <si>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</si>
  <si>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</si>
  <si>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</si>
  <si>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</si>
  <si>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</si>
  <si>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</si>
  <si>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</si>
  <si>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</si>
  <si>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</si>
  <si>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</si>
  <si>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</si>
  <si>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</si>
  <si>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</si>
  <si>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</si>
  <si>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</si>
  <si>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</si>
  <si>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</si>
  <si>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</si>
  <si>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</si>
  <si>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</si>
  <si>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</si>
  <si>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</si>
  <si>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</si>
  <si>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</si>
  <si>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</si>
  <si>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</si>
  <si>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</si>
  <si>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</si>
  <si>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</si>
  <si>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</si>
  <si>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</si>
  <si>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</si>
  <si>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</si>
  <si>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</si>
  <si>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</si>
  <si>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</si>
  <si>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</si>
  <si>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</si>
  <si>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</si>
  <si>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</si>
  <si>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</si>
  <si>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</si>
  <si>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</si>
  <si>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</si>
  <si>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</si>
  <si>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</si>
  <si>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</si>
  <si>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</si>
  <si>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</si>
  <si>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</si>
  <si>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</si>
  <si>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</si>
  <si>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</si>
  <si>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</si>
  <si>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</si>
  <si>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</si>
  <si>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</si>
  <si>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</si>
  <si>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</si>
  <si>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</si>
  <si>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</si>
  <si>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</si>
  <si>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</si>
  <si>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</si>
  <si>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</si>
  <si>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</si>
  <si>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</si>
  <si>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</si>
  <si>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</si>
  <si>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</si>
  <si>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</si>
  <si>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</si>
  <si>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</si>
  <si>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</si>
  <si>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</si>
  <si>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</si>
  <si>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</si>
  <si>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</si>
  <si>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</si>
  <si>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</si>
  <si>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</si>
  <si>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</si>
  <si>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</si>
  <si>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</si>
  <si>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</si>
  <si>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</si>
  <si>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</si>
  <si>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</si>
  <si>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</si>
  <si>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</si>
  <si>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</si>
  <si>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</si>
  <si>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</si>
  <si>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</si>
  <si>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</si>
  <si>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</si>
  <si>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</si>
  <si>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</si>
  <si>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</si>
  <si>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</si>
  <si>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</si>
  <si>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</si>
  <si>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</si>
  <si>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</si>
  <si>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</si>
  <si>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</si>
  <si>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</si>
  <si>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</si>
  <si>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</si>
  <si>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</si>
  <si>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</si>
  <si>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</si>
  <si>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</si>
  <si>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</si>
  <si>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</si>
  <si>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</si>
  <si>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</si>
  <si>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</si>
  <si>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</si>
  <si>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</si>
  <si>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</si>
  <si>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</si>
  <si>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</si>
  <si>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</si>
  <si>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</si>
  <si>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</si>
  <si>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</si>
  <si>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</si>
  <si>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</si>
  <si>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</si>
  <si>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</si>
  <si>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</si>
  <si>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</si>
  <si>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</si>
  <si>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</si>
  <si>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</si>
  <si>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</si>
  <si>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</si>
  <si>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</si>
  <si>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</si>
  <si>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</si>
  <si>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</si>
  <si>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</si>
  <si>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</si>
  <si>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</si>
  <si>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</si>
  <si>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</si>
  <si>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</si>
  <si>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</si>
  <si>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</si>
  <si>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</si>
  <si>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</si>
  <si>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</si>
  <si>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</si>
  <si>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</si>
  <si>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</si>
  <si>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</si>
  <si>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</si>
  <si>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</si>
  <si>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</si>
  <si>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</si>
  <si>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</si>
  <si>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</si>
  <si>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</si>
  <si>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</si>
  <si>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</si>
  <si>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</si>
  <si>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</si>
  <si>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</si>
  <si>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</si>
  <si>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</si>
  <si>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</si>
  <si>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</si>
  <si>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</si>
  <si>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</si>
  <si>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</si>
  <si>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</si>
  <si>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</si>
  <si>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</si>
  <si>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</si>
  <si>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</si>
  <si>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</si>
  <si>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</si>
  <si>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</si>
  <si>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</si>
  <si>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</si>
  <si>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</si>
  <si>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</si>
  <si>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</si>
  <si>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</si>
  <si>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</si>
  <si>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</si>
  <si>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</si>
  <si>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</si>
  <si>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</si>
  <si>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</si>
  <si>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</si>
  <si>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</si>
  <si>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</si>
  <si>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</si>
  <si>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</si>
  <si>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</si>
  <si>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</si>
  <si>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</si>
  <si>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</si>
  <si>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</si>
  <si>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</si>
  <si>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</si>
  <si>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</si>
  <si>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</si>
  <si>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</si>
  <si>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</si>
  <si>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</si>
  <si>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</si>
  <si>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</si>
  <si>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</si>
  <si>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</si>
  <si>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</si>
  <si>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</si>
  <si>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</si>
  <si>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</si>
  <si>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</si>
  <si>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</si>
  <si>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</si>
  <si>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</si>
  <si>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</si>
  <si>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</si>
  <si>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</si>
  <si>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</si>
  <si>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</si>
  <si>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</si>
  <si>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</si>
  <si>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</si>
  <si>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</si>
  <si>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</si>
  <si>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</si>
  <si>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</si>
  <si>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</si>
  <si>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</si>
  <si>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</si>
  <si>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</si>
  <si>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</si>
  <si>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</si>
  <si>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</si>
  <si>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</si>
  <si>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</si>
  <si>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</si>
  <si>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</si>
  <si>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</si>
  <si>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</si>
  <si>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</si>
  <si>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</si>
  <si>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</si>
  <si>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</si>
  <si>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</si>
  <si>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</si>
  <si>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</si>
  <si>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</si>
  <si>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</si>
  <si>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</si>
  <si>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</si>
  <si>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</si>
  <si>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</si>
  <si>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</si>
  <si>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</si>
  <si>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</si>
  <si>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</si>
  <si>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</si>
  <si>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</si>
  <si>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</si>
  <si>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</si>
  <si>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</si>
  <si>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</si>
  <si>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</si>
  <si>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</si>
  <si>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</si>
  <si>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</si>
  <si>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</si>
  <si>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</si>
  <si>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</si>
  <si>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</si>
  <si>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</si>
  <si>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</si>
  <si>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</si>
  <si>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</si>
  <si>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</si>
  <si>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</si>
  <si>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</si>
  <si>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</si>
  <si>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</si>
  <si>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</si>
  <si>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</si>
  <si>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</si>
  <si>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</si>
  <si>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</si>
  <si>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</si>
  <si>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</si>
  <si>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</si>
  <si>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</si>
  <si>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</si>
  <si>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</si>
  <si>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</si>
  <si>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</si>
  <si>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</si>
  <si>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</si>
  <si>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</si>
  <si>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</si>
  <si>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</si>
  <si>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</si>
  <si>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</si>
  <si>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</si>
  <si>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</si>
  <si>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</si>
  <si>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</si>
  <si>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</si>
  <si>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</si>
  <si>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</si>
  <si>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</si>
  <si>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</si>
  <si>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</si>
  <si>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</si>
  <si>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</si>
  <si>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</si>
  <si>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</si>
  <si>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</si>
  <si>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</si>
  <si>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</si>
  <si>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</si>
  <si>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</si>
  <si>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</si>
  <si>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</si>
  <si>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</si>
  <si>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</si>
  <si>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</si>
  <si>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</si>
  <si>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</si>
  <si>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</si>
  <si>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</si>
  <si>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</si>
  <si>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</si>
  <si>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</si>
  <si>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</si>
  <si>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</si>
  <si>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</si>
  <si>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</si>
  <si>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</si>
  <si>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</si>
  <si>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</si>
  <si>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</si>
  <si>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</si>
  <si>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</si>
  <si>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</si>
  <si>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</si>
  <si>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</si>
  <si>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</si>
  <si>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</si>
  <si>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</si>
  <si>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</si>
  <si>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</si>
  <si>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</si>
  <si>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</si>
  <si>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</si>
  <si>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</si>
  <si>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</si>
  <si>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</si>
  <si>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</si>
  <si>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</si>
  <si>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</si>
  <si>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</si>
  <si>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</si>
  <si>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</si>
  <si>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</si>
  <si>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</si>
  <si>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</si>
  <si>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</si>
  <si>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</si>
  <si>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</si>
  <si>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</si>
  <si>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</si>
  <si>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</si>
  <si>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</si>
  <si>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</si>
  <si>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</si>
  <si>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</si>
  <si>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</si>
  <si>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</si>
  <si>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</si>
  <si>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</si>
  <si>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</si>
  <si>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</si>
  <si>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</si>
  <si>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</si>
  <si>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</si>
  <si>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</si>
  <si>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</si>
  <si>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</si>
  <si>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</si>
  <si>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</si>
  <si>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</si>
  <si>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</si>
  <si>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</si>
  <si>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</si>
  <si>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</si>
  <si>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</si>
  <si>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</si>
  <si>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</si>
  <si>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</si>
  <si>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</si>
  <si>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</si>
  <si>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</si>
  <si>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</si>
  <si>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</si>
  <si>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</si>
  <si>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</si>
  <si>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</si>
  <si>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</si>
  <si>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</si>
  <si>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</si>
  <si>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</si>
  <si>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</si>
  <si>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</si>
  <si>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</si>
  <si>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</si>
  <si>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</si>
  <si>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</si>
  <si>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</si>
  <si>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</si>
  <si>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</si>
  <si>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</si>
  <si>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</si>
  <si>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</si>
  <si>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</si>
  <si>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</si>
  <si>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</si>
  <si>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</si>
  <si>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</si>
  <si>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</si>
  <si>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</si>
  <si>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</si>
  <si>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</si>
  <si>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</si>
  <si>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</si>
  <si>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</si>
  <si>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</si>
  <si>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</si>
  <si>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</si>
  <si>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</si>
  <si>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</si>
  <si>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</si>
  <si>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</si>
  <si>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</si>
  <si>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</si>
  <si>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</si>
  <si>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</si>
  <si>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</si>
  <si>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</si>
  <si>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</si>
  <si>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</si>
  <si>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</si>
  <si>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</si>
  <si>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</si>
  <si>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</si>
  <si>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</si>
  <si>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</si>
  <si>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</si>
  <si>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</si>
  <si>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</si>
  <si>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</si>
  <si>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</si>
  <si>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</si>
  <si>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</si>
  <si>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</si>
  <si>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</si>
  <si>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</si>
  <si>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</si>
  <si>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</si>
  <si>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</si>
  <si>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</si>
  <si>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</si>
  <si>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</si>
  <si>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</si>
  <si>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</si>
  <si>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</si>
  <si>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</si>
  <si>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</si>
  <si>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</si>
  <si>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</si>
  <si>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</si>
  <si>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</si>
  <si>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</si>
  <si>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</si>
  <si>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</si>
  <si>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</si>
  <si>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</si>
  <si>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</si>
  <si>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</si>
  <si>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</si>
  <si>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</si>
  <si>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</si>
  <si>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</si>
  <si>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</si>
  <si>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</si>
  <si>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</si>
  <si>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</si>
  <si>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</si>
  <si>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</si>
  <si>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</si>
  <si>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</si>
  <si>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</si>
  <si>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</si>
  <si>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</si>
  <si>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</si>
  <si>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</si>
  <si>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</si>
  <si>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</si>
  <si>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</si>
  <si>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</si>
  <si>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</si>
  <si>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</si>
  <si>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</si>
  <si>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</si>
  <si>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</si>
  <si>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</si>
  <si>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</si>
  <si>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</si>
  <si>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</si>
  <si>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</si>
  <si>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</si>
  <si>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</si>
  <si>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</si>
  <si>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</si>
  <si>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</si>
  <si>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</si>
  <si>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</si>
  <si>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</si>
  <si>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</si>
  <si>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</si>
  <si>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</si>
  <si>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</si>
  <si>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</si>
  <si>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</si>
  <si>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</si>
  <si>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</si>
  <si>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</si>
  <si>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</si>
  <si>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</si>
  <si>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</si>
  <si>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</si>
  <si>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</si>
  <si>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</si>
  <si>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</si>
  <si>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</si>
  <si>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</si>
  <si>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</si>
  <si>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</si>
  <si>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</si>
  <si>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</si>
  <si>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</si>
  <si>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</si>
  <si>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</si>
  <si>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</si>
  <si>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</si>
  <si>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</si>
  <si>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</si>
  <si>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</si>
  <si>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</si>
  <si>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</si>
  <si>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</si>
  <si>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</si>
  <si>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</si>
  <si>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</si>
  <si>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</si>
  <si>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</si>
  <si>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</si>
  <si>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</si>
  <si>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</si>
  <si>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</si>
  <si>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</si>
  <si>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</si>
  <si>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</si>
  <si>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</si>
  <si>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</si>
  <si>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</si>
  <si>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</si>
  <si>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</si>
  <si>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</si>
  <si>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</si>
  <si>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</si>
  <si>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</si>
  <si>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</si>
  <si>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</si>
  <si>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</si>
  <si>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</si>
  <si>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</si>
  <si>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</si>
  <si>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</si>
  <si>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</si>
  <si>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</si>
  <si>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</si>
  <si>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</si>
  <si>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</si>
  <si>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</si>
  <si>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</si>
  <si>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</si>
  <si>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</si>
  <si>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</si>
  <si>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</si>
  <si>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</si>
  <si>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</si>
  <si>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</si>
  <si>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</si>
  <si>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</si>
  <si>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</si>
  <si>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</si>
  <si>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</si>
  <si>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</si>
  <si>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</si>
  <si>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</si>
  <si>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</si>
  <si>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</si>
  <si>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</si>
  <si>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</si>
  <si>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</si>
  <si>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</si>
  <si>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</si>
  <si>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</si>
  <si>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</si>
  <si>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</si>
  <si>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</si>
  <si>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</si>
  <si>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</si>
  <si>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</si>
  <si>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</si>
  <si>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</si>
  <si>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</si>
  <si>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</si>
  <si>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</si>
  <si>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</si>
  <si>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</si>
  <si>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</si>
  <si>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</si>
  <si>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</si>
  <si>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</si>
  <si>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</si>
  <si>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</si>
  <si>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</si>
  <si>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</si>
  <si>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</si>
  <si>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</si>
  <si>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</si>
  <si>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</si>
  <si>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</si>
  <si>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</si>
  <si>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</si>
  <si>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</si>
  <si>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</si>
  <si>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</si>
  <si>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</si>
  <si>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</si>
  <si>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</si>
  <si>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</si>
  <si>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</si>
  <si>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</si>
  <si>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</si>
  <si>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</si>
  <si>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</si>
  <si>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</si>
  <si>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</si>
  <si>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</si>
  <si>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</si>
  <si>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</si>
  <si>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</si>
  <si>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</si>
  <si>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</si>
  <si>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</si>
  <si>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</si>
  <si>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</si>
  <si>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</si>
  <si>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</si>
  <si>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</si>
  <si>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</si>
  <si>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</si>
  <si>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</si>
  <si>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</si>
  <si>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</si>
  <si>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</si>
  <si>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</si>
  <si>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</si>
  <si>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</si>
  <si>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</si>
  <si>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</si>
  <si>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</si>
  <si>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</si>
  <si>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</si>
  <si>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</si>
  <si>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</si>
  <si>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</si>
  <si>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</si>
  <si>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</si>
  <si>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</si>
  <si>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</si>
  <si>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</si>
  <si>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</si>
  <si>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</si>
  <si>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</si>
  <si>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</si>
  <si>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</si>
  <si>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</si>
  <si>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</si>
  <si>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</si>
  <si>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</si>
  <si>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</si>
  <si>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</si>
  <si>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</si>
  <si>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</si>
  <si>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</si>
  <si>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</si>
  <si>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</si>
  <si>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</si>
  <si>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</si>
  <si>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</si>
  <si>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</si>
  <si>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</si>
  <si>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</si>
  <si>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</si>
  <si>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</si>
  <si>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</si>
  <si>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</si>
  <si>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</si>
  <si>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</si>
  <si>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</si>
  <si>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</si>
  <si>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</si>
  <si>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</si>
  <si>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</si>
  <si>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</si>
  <si>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</si>
  <si>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</si>
  <si>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</si>
  <si>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</si>
  <si>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</si>
  <si>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</si>
  <si>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</si>
  <si>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</si>
  <si>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</si>
  <si>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</si>
  <si>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</si>
  <si>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</si>
  <si>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</si>
  <si>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</si>
  <si>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</si>
  <si>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</si>
  <si>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</si>
  <si>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</si>
  <si>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</si>
  <si>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</si>
  <si>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</si>
  <si>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</si>
  <si>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</si>
  <si>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</si>
  <si>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</si>
  <si>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</si>
  <si>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</si>
  <si>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</si>
  <si>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</si>
  <si>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</si>
  <si>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</si>
  <si>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</si>
  <si>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</si>
  <si>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</si>
  <si>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</si>
  <si>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</si>
  <si>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</si>
  <si>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</si>
  <si>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</si>
  <si>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</si>
  <si>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</si>
  <si>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</si>
  <si>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</si>
  <si>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</si>
  <si>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</si>
  <si>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</si>
  <si>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</si>
  <si>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</si>
  <si>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</si>
  <si>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</si>
  <si>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</si>
  <si>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</si>
  <si>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</si>
  <si>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</si>
  <si>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</si>
  <si>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</si>
  <si>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</si>
  <si>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</si>
  <si>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</si>
  <si>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</si>
  <si>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</si>
  <si>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</si>
  <si>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</si>
  <si>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</si>
  <si>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</si>
  <si>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</si>
  <si>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</si>
  <si>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</si>
  <si>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</si>
  <si>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</si>
  <si>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</si>
  <si>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</si>
  <si>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</si>
  <si>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</si>
  <si>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</si>
  <si>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</si>
  <si>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</si>
  <si>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</si>
  <si>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</si>
  <si>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</si>
  <si>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</si>
  <si>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</si>
  <si>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</si>
  <si>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</si>
  <si>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</si>
  <si>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</si>
  <si>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</si>
  <si>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</si>
  <si>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</si>
  <si>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</si>
  <si>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</si>
  <si>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</si>
  <si>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</si>
  <si>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</si>
  <si>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</si>
  <si>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</si>
  <si>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</si>
  <si>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</si>
  <si>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</si>
  <si>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</si>
  <si>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</si>
  <si>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</si>
  <si>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</si>
  <si>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</si>
  <si>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</si>
  <si>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</si>
  <si>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</si>
  <si>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</si>
  <si>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</si>
  <si>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</si>
  <si>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</si>
  <si>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</si>
  <si>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</si>
  <si>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</si>
  <si>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</si>
  <si>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</si>
  <si>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</si>
  <si>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</si>
  <si>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</si>
  <si>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</si>
  <si>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</si>
  <si>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</si>
  <si>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</si>
  <si>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</si>
  <si>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</si>
  <si>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</si>
  <si>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</si>
  <si>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</si>
  <si>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</si>
  <si>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</si>
  <si>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</si>
  <si>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</si>
  <si>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</si>
  <si>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</si>
  <si>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</si>
  <si>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</si>
  <si>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</si>
  <si>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</si>
  <si>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</si>
  <si>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</si>
  <si>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</si>
  <si>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</si>
  <si>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</si>
  <si>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</si>
  <si>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</si>
  <si>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</si>
  <si>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</si>
  <si>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</si>
  <si>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</si>
  <si>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</si>
  <si>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</si>
  <si>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</si>
  <si>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</si>
  <si>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</si>
  <si>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</si>
  <si>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</si>
  <si>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</si>
  <si>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</si>
  <si>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</si>
  <si>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</si>
  <si>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</si>
  <si>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</si>
  <si>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</si>
  <si>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</si>
  <si>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</si>
  <si>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</si>
  <si>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</si>
  <si>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</si>
  <si>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</si>
  <si>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</si>
  <si>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</si>
  <si>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</si>
  <si>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</si>
  <si>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</si>
  <si>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</si>
  <si>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</si>
  <si>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</si>
  <si>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</si>
  <si>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</si>
  <si>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</si>
  <si>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</si>
  <si>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</si>
  <si>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</si>
  <si>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</si>
  <si>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</si>
  <si>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</si>
  <si>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</si>
  <si>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</si>
  <si>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</si>
  <si>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</si>
  <si>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</si>
  <si>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</si>
  <si>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</si>
  <si>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</si>
  <si>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</si>
  <si>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</si>
  <si>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</si>
  <si>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</si>
  <si>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</si>
  <si>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</si>
  <si>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</si>
  <si>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</si>
  <si>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</si>
  <si>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</si>
  <si>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</si>
  <si>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</si>
  <si>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</si>
  <si>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</si>
  <si>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</si>
  <si>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</si>
  <si>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</si>
  <si>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</si>
  <si>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</si>
  <si>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</si>
  <si>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</si>
  <si>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</si>
  <si>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</si>
  <si>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</si>
  <si>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</si>
  <si>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</si>
  <si>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</si>
  <si>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</si>
  <si>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</si>
  <si>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</si>
  <si>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</si>
  <si>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</si>
  <si>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</si>
  <si>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</si>
  <si>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</si>
  <si>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</si>
  <si>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</si>
  <si>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</si>
  <si>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</si>
  <si>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</si>
  <si>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</si>
  <si>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</si>
  <si>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</si>
  <si>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</si>
  <si>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</si>
  <si>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</si>
  <si>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</si>
  <si>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</si>
  <si>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</si>
  <si>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</si>
  <si>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</si>
  <si>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</si>
  <si>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</si>
  <si>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</si>
  <si>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</si>
  <si>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</si>
  <si>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</si>
  <si>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</si>
  <si>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</si>
  <si>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</si>
  <si>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</si>
  <si>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</si>
  <si>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</si>
  <si>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</si>
  <si>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</si>
  <si>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</si>
  <si>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</si>
  <si>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</si>
  <si>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10 min </t>
  </si>
  <si>
    <t xml:space="preserve"> PCM-20250215-00000830 </t>
  </si>
  <si>
    <t>LTE site still down and  site located in aramco area access issue need special permission</t>
  </si>
  <si>
    <t>PCM-20251030-00000633</t>
  </si>
  <si>
    <t>SCECO cut in area and EM team saving HUB site nother team dispatched from another MC need 70 Min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</si>
  <si>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</si>
  <si>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</si>
  <si>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</si>
  <si>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</si>
  <si>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</si>
  <si>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</si>
  <si>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</si>
  <si>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</si>
  <si>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</si>
  <si>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</si>
  <si>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25 min </t>
  </si>
  <si>
    <t xml:space="preserve">TT-20251030-01309 , witing for separate TT </t>
  </si>
  <si>
    <t xml:space="preserve">EM team need 40 min </t>
  </si>
  <si>
    <t xml:space="preserve">power NA and sites located inside Kidana project and no access by car to connect PG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</si>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</sst>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7" totalsRowShown="0" headerRowDxfId="174" dataDxfId="173" headerRowBorderDxfId="171" tableBorderDxfId="172" totalsRowBorderDxfId="170">
  <autoFilter ref="A1:L1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7"/>
  <sheetViews>
    <sheetView workbookViewId="0">
      <selection activeCell="K4" sqref="K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297.72613090277446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0.21086469907459104</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14927</v>
      </c>
      <c r="E4" s="135" t="s">
        <v>39021</v>
      </c>
      <c r="F4" s="136">
        <v>45960.625891203701</v>
      </c>
      <c r="G4" s="137">
        <f ca="1">IFERROR(NOW()-F4,"")</f>
        <v>4.8665624999557622E-2</v>
      </c>
      <c r="H4" s="136">
        <v>45960.621030092596</v>
      </c>
      <c r="I4" s="134" t="str">
        <f>IFERROR(VLOOKUP(D4,DB!A:F,6,0),"")</f>
        <v>SCECO</v>
      </c>
      <c r="J4" s="134" t="str">
        <f>IFERROR(VLOOKUP(D4,DB!A:G,7,0),"")</f>
        <v>Removed BY RO</v>
      </c>
      <c r="K4" s="138" t="s">
        <v>39026</v>
      </c>
      <c r="L4" s="139" t="str">
        <f>IFERROR(VLOOKUP(D4,DB!A:I,9,0),"")</f>
        <v>Latis</v>
      </c>
    </row>
    <row r="5" spans="1:15" ht="15" customHeight="1">
      <c r="A5" s="145" t="s">
        <v>39027</v>
      </c>
      <c r="B5" s="146" t="str">
        <f>IFERROR(VLOOKUP(D5,DB!A:K,11,0),"")</f>
        <v>R1</v>
      </c>
      <c r="C5" s="146">
        <v>1</v>
      </c>
      <c r="D5" s="146" t="s">
        <v>19228</v>
      </c>
      <c r="E5" s="171" t="s">
        <v>39021</v>
      </c>
      <c r="F5" s="148">
        <v>45960.661712962959</v>
      </c>
      <c r="G5" s="149">
        <f ca="1">IFERROR(NOW()-F5,"")</f>
        <v>1.2843865741160698E-2</v>
      </c>
      <c r="H5" s="148">
        <v>45960.656157407408</v>
      </c>
      <c r="I5" s="146" t="str">
        <f>IFERROR(VLOOKUP(D5,DB!A:F,6,0),"")</f>
        <v>SCECO</v>
      </c>
      <c r="J5" s="146" t="str">
        <f>IFERROR(VLOOKUP(D5,DB!A:G,7,0),"")</f>
        <v>No BB</v>
      </c>
      <c r="K5" s="150" t="s">
        <v>39028</v>
      </c>
      <c r="L5" s="151" t="str">
        <f>IFERROR(VLOOKUP(D5,DB!A:I,9,0),"")</f>
        <v>Latis</v>
      </c>
    </row>
    <row r="6" spans="1:15" ht="15" customHeight="1">
      <c r="A6" s="133"/>
      <c r="B6" s="134" t="str">
        <f>IFERROR(VLOOKUP(D6,DB!A:K,11,0),"")</f>
        <v/>
      </c>
      <c r="C6" s="134"/>
      <c r="D6" s="134"/>
      <c r="E6" s="135"/>
      <c r="F6" s="136"/>
      <c r="G6" s="137">
        <f ca="1">IFERROR(NOW()-F6,"")</f>
        <v>45960.674556597223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45960.674556597223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45960.674556597223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45960.674556597223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45960.674556597223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45960.674556597223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45960.674556597223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80"/>
      <c r="E13" s="135"/>
      <c r="F13" s="136"/>
      <c r="G13" s="137">
        <f ca="1">IFERROR(NOW()-F13,"")</f>
        <v>45960.674556597223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45960.674556597223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45960.674556597223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45960.674556597223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45960.674556597223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45960.674556597223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45960.674556597223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45960.674556597223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45960.674556597223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45960.674556597223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45960.674556597223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45960.674556597223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45960.674556597223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45960.674556597223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45960.674556597223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45960.674556597223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45960.674556597223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45960.674556828701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45960.674556828701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45960.674556828701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45960.674556828701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45960.674556828701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45960.674556828701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45960.674556828701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45960.674556828701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45960.674556828701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45960.674556828701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45960.674556828701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45960.674556828701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45960.674556828701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45960.674556828701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45960.674556828701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45960.674556828701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45960.674556828701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45960.674556828701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45960.674556828701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45960.674556828701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45960.674556828701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45960.674556828701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45960.674556828701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45960.674556828701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45960.674556828701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45960.674556828701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45960.674556828701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45960.674556828701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45960.674556828701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45960.674556828701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45960.674556828701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45960.674556828701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45960.674556828701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45960.674556828701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45960.674556828701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45960.674556828701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45960.674556828701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45960.674556828701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45960.674556828701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45960.674556828701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45960.674556828701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45960.674556828701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45960.674556828701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45960.674556828701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45960.674556828701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45960.674556828701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45960.674556828701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45960.674556828701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45960.674556828701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45960.674556828701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45960.674556828701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45960.674556828701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45960.674556828701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45960.674556828701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45960.674556828701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45960.674556828701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45960.674556828701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45960.674556828701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45960.674556828701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45960.674556828701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45960.674556828701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45960.674556828701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45960.674556828701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45960.674556828701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45960.674556828701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45960.674556828701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45960.674556828701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45960.674556828701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45960.674556828701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45960.674556828701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45960.674556828701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45960.674556828701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45960.674556828701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45960.674556828701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45960.674556828701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45960.674556828701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45960.674556828701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45960.674556828701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45960.674556828701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45960.674556828701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45960.674556828701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45960.674556828701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45960.674556828701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45960.674556828701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45960.674556828701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45960.674556828701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45960.674556828701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45960.674556828701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45960.674556828701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45960.674556828701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45960.674556828701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45960.674556828701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45960.674556828701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45960.674556828701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45960.674556828701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45960.674556828701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45960.674556828701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45960.674556828701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45960.674556828701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45960.674556828701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45960.674556828701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45960.674556828701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45960.674556828701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45960.674556828701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45960.674556828701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45960.674556828701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45960.674556828701</v>
      </c>
      <c r="H136" s="136"/>
      <c r="I136" s="134" t="str">
        <f>IFERROR(VLOOKUP(D136,DB!A:F,6,0),"")</f>
        <v/>
      </c>
      <c r="J136" s="134" t="str">
        <f>IFERROR(VLOOKUP(D136,DB!A:G,7,0),"")</f>
        <v/>
      </c>
      <c r="K136" s="138"/>
      <c r="L136" s="139" t="str">
        <f>IFERROR(VLOOKUP(D136,DB!A:I,9,0),"")</f>
        <v/>
      </c>
    </row>
    <row r="137" spans="1:12" ht="15" customHeight="1">
      <c r="A137" s="145"/>
      <c r="B137" s="146" t="str">
        <f>IFERROR(VLOOKUP(D137,DB!A:K,11,0),"")</f>
        <v/>
      </c>
      <c r="C137" s="146"/>
      <c r="D137" s="146"/>
      <c r="E137" s="147"/>
      <c r="F137" s="148"/>
      <c r="G137" s="149">
        <f ca="1">IFERROR(NOW()-F137,"")</f>
        <v>45960.674556828701</v>
      </c>
      <c r="H137" s="148"/>
      <c r="I137" s="146" t="str">
        <f>IFERROR(VLOOKUP(D137,DB!A:F,6,0),"")</f>
        <v/>
      </c>
      <c r="J137" s="146" t="str">
        <f>IFERROR(VLOOKUP(D137,DB!A:G,7,0),"")</f>
        <v/>
      </c>
      <c r="K137" s="150"/>
      <c r="L137" s="151" t="str">
        <f>IFERROR(VLOOKUP(D137,DB!A:I,9,0),"")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135.67471886573912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1.9324734953697771</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7.0667939813574776E-2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45960.674556828701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45960.674556828701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45960.674556828701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45960.674556828701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45960.674556828701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45960.674556828701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45960.674556828701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45960.674556828701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45960.674556828701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45960.674556828701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45960.674556828701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45960.674556828701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45960.674556828701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45960.674556828701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45960.674556828701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45960.674556828701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45960.674556828701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45960.674556828701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45960.674556828701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45960.674556828701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45960.674556828701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45960.674556828701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45960.674556828701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45960.674556828701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45960.674556828701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45960.674556828701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45960.674556828701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45960.674556828701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45960.674556828701</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45960.674556828701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45960.674556828701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45960.674556828701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45960.674556828701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45960.674556828701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45960.674556828701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45960.674556828701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45960.674556828701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45960.674556828701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45960.674556828701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45960.674556828701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45960.674556828701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45960.674556828701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45960.674556828701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45960.674556828701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45960.674556828701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45960.674556828701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45960.674556828701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45960.674556828701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45960.674556828701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45960.674556828701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45960.674556828701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45960.674556828701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45960.674556828701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45960.674556828701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45960.674556828701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45960.674556828701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45960.674556828701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45960.674556828701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45960.674556828701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45960.674556828701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45960.674556828701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45960.674556828701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45960.674556828701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45960.674556828701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45960.674556828701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45960.674556828701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45960.674556828701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45960.674556828701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45960.674556828701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45960.674556828701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45960.674556828701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45960.674556828701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45960.674556828701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45960.674556828701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45960.674556828701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45960.674556828701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45960.674556828701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45960.674556828701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45960.674556828701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45960.674556828701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45960.674556828701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45960.674556828701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45960.674556828701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45960.674556828701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45960.674556828701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45960.674556828701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45960.674556828701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45960.674556828701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45960.674556828701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45960.674556828701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45960.674556828701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45960.674556828701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45960.674556828701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45960.674556828701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45960.674556828701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45960.674556828701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45960.674556828701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45960.674556828701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45960.674556828701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45960.674556828701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45960.674556828701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45960.674556828701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45960.674556828701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45960.674556828701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45960.674556828701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45960.674556828701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45960.674556828701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45960.674556828701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45960.674556828701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45960.674556828701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45960.674556828701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45960.674556828701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45960.674556828701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45960.674556828701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45960.674556828701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45960.674556828701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45960.674556828701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45960.674556828701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45960.674556828701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45960.674556828701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45960.674556828701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45960.674556828701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45960.674556828701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45960.674556828701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45960.674556828701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45960.674556828701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45960.674556828701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45960.674556828701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45960.674556828701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45960.674556828701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45960.674556828701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45960.674556828701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45960.674556828701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45960.674556828701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45960.674556828701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45960.674556828701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45960.674556828701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45960.674556828701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45960.674556828701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45960.674556828701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45960.674556828701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45960.674556828701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45960.674556828701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45960.674556828701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45960.674556828701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45960.674556828701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45960.674556828701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45960.674556828701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45960.674556828701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45960.674556828701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45960.674556828701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45960.674556828701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45960.674556828701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45960.674556828701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45960.674556828701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45960.674556828701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45960.674556828701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45960.674556828701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45960.674556828701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45960.674556828701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45960.674556828701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45960.674556828701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45960.674556828701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45960.674556828701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45960.674556828701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45960.674556828701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45960.674556828701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45960.674556828701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45960.674556828701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45960.674556828701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45960.674556828701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45960.674556828701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45960.674556828701</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45960.674556828701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45960.674556828701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45960.674556828701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45960.674556828701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45960.674556828701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45960.674556828701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45960.674556828701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45960.674556828701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45960.674556828701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45960.674556828701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45960.674556828701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45960.674556828701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45960.674556828701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45960.674556828701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45960.674556828701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45960.674556828701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45960.674556828701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45960.674556828701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45960.674556828701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45960.674556828701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45960.674556828701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45960.674556828701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45960.674556828701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45960.674556828701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45960.674556828701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45960.674556828701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45960.674556828701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45960.674556828701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45960.674556828701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45960.674556828701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45960.674556828701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45960.674556828701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45960.674556828701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45960.674556828701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45960.674556828701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45960.674556828701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45960.674556828701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45960.674556828701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45960.674556828701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45960.674556828701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45960.674556828701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45960.674556828701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45960.674556828701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45960.674556828701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45960.674556828701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45960.674556828701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45960.674556828701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45960.674556828701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45960.674556828701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45960.674556828701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45960.674556828701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45960.674556828701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45960.674556828701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45960.674556828701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45960.674556828701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45960.674556828701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45960.674556828701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45960.674556828701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45960.674556828701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45960.674556828701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45960.674556828701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45960.674556828701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45960.674556828701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45960.674556828701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45960.674556828701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45960.674556828701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45960.674556828701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45960.674556828701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45960.674556828701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45960.674556828701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45960.674556828701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45960.674556828701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45960.674556828701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45960.674556828701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45960.674556828701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45960.674556828701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45960.674556828701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45960.674556828701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45960.674556828701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45960.674556828701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45960.674556828701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45960.674556828701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45960.674556828701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45960.674556828701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45960.674556828701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45960.674556828701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45960.674556828701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45960.674556828701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45960.674556828701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45960.674556828701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45960.674556828701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45960.674556828701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45960.674556828701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45960.674556828701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45960.674556828701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45960.674556828701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45960.674556828701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45960.674556828701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45960.674556828701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45960.674556828701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45960.674556828701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45960.674556828701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45960.674556828701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45960.674556828701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45960.674556828701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45960.674556828701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45960.674556828701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45960.674556828701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45960.674556828701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45960.674556828701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45960.674556828701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45960.674556828701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45960.674556828701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45960.674556828701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45960.674556828701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45960.674556828701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45960.674556828701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45960.674556828701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45960.674556828701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45960.674556828701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45960.674556828701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45960.674556828701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45960.674556828701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45960.674556828701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45960.674556828701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45960.674556828701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45960.674556828701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45960.674556828701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45960.674556828701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45960.674556828701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45960.674556828701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45960.674556828701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45960.674556828701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45960.674556828701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45960.674556828701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45960.674556828701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45960.674556828701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45960.674556828701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45960.674556828701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45960.674556828701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45960.674556828701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45960.674556828701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45960.674556828701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45960.674556828701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45960.674556828701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45960.674556828701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45960.674556828701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45960.674556828701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45960.674556828701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45960.674556828701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45960.674556828701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45960.674556828701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45960.674556828701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45960.674556828701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45960.674556828701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45960.674556828701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45960.674556828701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45960.674556828701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45960.674556828701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45960.674556828701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45960.674556828701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45960.674556828701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45960.674556828701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45960.674556828701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45960.674556828701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45960.674556828701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45960.674556828701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45960.674556828701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45960.674556828701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45960.674556828701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45960.674556828701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45960.674556828701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45960.674556828701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45960.674556828701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45960.674556828701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45960.674556828701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45960.674556828701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45960.674556828701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45960.674556828701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45960.674556828701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45960.674556828701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45960.674556828701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45960.674556828701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45960.674556828701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45960.674556828701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45960.674556828701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45960.674556828701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45960.674556828701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45960.674556828701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45960.674556828701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45960.674556828701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45960.674556828701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45960.674556828701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45960.674556828701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45960.674556828701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45960.674556828701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45960.674556828701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45960.674556828701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45960.674556828701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45960.674556828701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45960.674556828701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45960.674556828701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45960.674556828701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45960.674556828701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45960.674556828701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45960.674556828701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45960.674556828701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45960.674556828701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45960.674556828701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45960.674556828701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45960.674556828701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45960.674556828701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45960.674556828701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45960.674556828701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45960.674556828701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45960.674556828701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45960.674556828701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45960.674556828701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45960.674556828701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45960.674556828701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45960.674556828701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45960.674556828701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45960.674556828701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45960.674556828701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45960.674556828701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45960.674556828701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45960.674556828701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45960.674556828701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45960.674556828701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45960.674556828701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45960.674556828701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45960.674556828701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45960.674556828701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45960.674556828701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45960.674556828701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45960.674556828701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45960.674556828701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45960.674556828701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45960.674556828701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45960.674556828701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45960.674556828701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45960.674556828701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45960.674556828701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45960.674556828701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45960.674556828701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45960.674556828701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45960.674556828701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45960.674556828701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45960.674556828701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45960.674556828701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45960.674556828701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45960.674556828701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45960.674556828701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45960.674556828701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45960.674556828701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45960.674556828701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45960.674556828701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45960.674556828701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45960.674556828701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45960.674556828701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45960.674556828701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45960.674556828701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45960.674556828701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45960.674556828701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45960.674556828701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45960.674556828701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45960.674556828701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45960.674556828701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45960.674556828701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45960.674556828701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45960.674556828701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45960.674556828701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45960.674556828701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45960.674556828701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45960.674556828701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45960.674556828701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45960.674556828701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45960.674556828701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45960.674556828701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45960.674556828701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45960.674556828701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45960.674556828701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45960.674556828701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45960.674556828701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45960.674556828701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45960.674556828701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45960.674556828701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45960.674556828701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45960.674556828701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45960.674556828701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45960.674556828701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45960.674556828701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45960.674556828701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45960.674556828701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45960.674556828701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45960.674556828701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45960.674556828701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45960.674556828701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45960.674556828701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45960.674556828701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45960.674556828701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45960.674556828701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45960.674556828701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45960.674556828701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45960.674556828701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45960.674556828701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45960.674556828701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45960.674556828701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45960.674556828701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45960.674556828701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45960.674556828701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45960.674556828701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45960.674556828701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45960.674556828701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45960.674556828701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45960.674556828701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45960.674556828701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45960.674556828701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45960.674556828701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45960.674556828701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45960.674556828701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45960.674556828701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45960.674556828701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45960.674556828701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45960.674556828701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45960.674556828701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45960.674556828701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45960.674556828701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45960.674556828701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45960.674556828701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45960.674556828701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45960.674556828701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45960.674556828701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45960.674556828701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45960.674556828701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45960.674556828701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45960.674556828701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45960.674556828701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45960.674556828701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45960.674556828701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45960.674556828701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45960.674556828701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45960.674556828701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45960.674556828701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45960.674556828701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45960.674556828701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45960.674556828701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45960.674556828701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45960.674556828701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45960.674556828701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45960.674556828701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45960.674556828701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45960.674556828701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45960.674556828701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45960.674556828701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45960.674556828701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45960.674556828701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45960.674556828701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45960.674556828701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45960.674556828701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45960.674556828701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45960.674556828701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45960.674556828701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45960.674556828701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45960.674556828701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45960.674556828701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45960.674556828701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45960.674556828701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45960.674556828701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45960.674556828701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45960.674556828701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45960.674556828701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45960.674556828701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45960.674556828701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45960.674556828701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45960.674556828701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45960.674556828701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45960.674556828701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45960.674556828701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45960.674556828701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45960.674556828701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45960.674556828701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45960.674556828701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45960.674556828701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45960.674556828701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45960.674556828701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45960.674556828701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45960.674556828701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45960.674556828701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45960.674556828701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45960.674556828701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45960.674556828701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45960.674556828701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45960.674556828701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45960.674556828701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45960.674556828701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45960.674556828701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45960.674556828701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45960.674556828701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45960.674556828701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45960.674556828701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45960.674556828701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45960.674556828701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45960.674556828701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45960.674556828701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45960.674556828701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45960.674556828701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45960.674556828701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45960.674556828701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45960.674556828701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45960.674556828701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45960.674556828701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45960.674556828701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45960.674556828701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45960.674556828701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45960.674556828701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45960.674556828701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45960.674556828701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45960.674556828701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45960.674556828701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45960.674556828701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45960.674556828701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45960.674556828701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45960.674556828701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45960.674556828701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45960.674556828701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45960.674556828701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45960.674556828701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45960.674556828701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45960.674556828701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45960.674556828701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45960.674556828701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45960.674556828701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45960.674556828701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45960.674556828701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45960.674556828701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45960.674556828701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45960.674556828701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45960.674556828701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45960.674556828701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45960.674556828701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45960.674556828701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45960.674556828701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45960.674556828701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45960.674556828701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45960.674556828701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45960.674556828701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45960.674556828701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45960.674556828701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45960.674556828701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45960.674556828701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45960.674556828701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45960.674556828701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45960.674556828701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45960.674556828701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45960.674556828701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45960.674556828701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45960.674556828701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45960.674556828701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45960.674556828701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45960.674556828701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45960.674556828701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45960.674556828701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45960.674556828701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45960.674556828701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45960.674556828701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45960.674556828701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45960.674556828701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45960.674556828701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45960.674556828701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45960.674556828701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45960.674556828701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45960.674556828701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45960.674556828701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45960.674556828701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45960.674556828701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45960.674556828701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45960.674556828701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45960.674556828701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45960.674556828701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45960.674556828701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45960.674556828701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45960.674556828701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45960.674556828701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45960.674556828701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45960.674556828701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45960.674556828701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45960.674556828701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45960.674556828701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45960.674556828701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45960.674556828701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45960.674556828701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45960.674556828701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45960.674556828701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45960.674556828701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45960.674556828701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45960.674556828701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45960.674556828701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45960.674556828701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45960.674556828701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45960.674556828701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45960.674556828701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45960.674556828701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45960.674556828701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45960.674556828701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45960.674556828701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45960.674556828701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45960.674556828701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45960.674556828701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45960.674556828701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45960.674556828701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45960.674556828701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45960.674556828701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45960.674556828701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45960.674556828701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45960.674556828701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45960.674556828701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45960.674556828701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45960.674556828701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45960.674556828701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45960.674556828701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45960.674556828701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45960.674556828701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45960.674556828701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45960.674556828701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45960.674556828701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45960.674556828701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45960.674556828701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45960.674556828701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45960.674556828701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45960.674556828701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45960.674556828701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45960.674556828701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45960.674556828701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45960.674556828701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45960.674556828701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45960.674556828701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45960.674556828701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45960.674556828701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45960.674556828701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45960.674556828701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45960.674556828701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45960.674556828701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45960.674556828701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45960.674556828701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45960.674556828701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45960.674556828701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45960.674556828701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45960.674556828701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45960.674556828701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45960.674556828701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45960.674556828701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45960.674556828701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45960.674556828701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45960.674556828701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45960.674556828701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45960.674556828701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45960.674556828701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45960.674556828701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45960.674556828701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45960.674556828701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45960.674556828701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45960.674556828701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45960.674556828701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45960.674556828701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45960.674556828701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45960.674556828701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45960.674556828701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45960.674556828701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45960.674556828701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45960.674556828701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45960.674556828701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45960.674556828701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45960.674556828701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45960.674556828701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45960.674556828701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45960.674556828701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45960.674556828701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45960.674556828701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45960.674556828701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45960.674556828701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45960.674556828701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45960.674556828701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45960.674556828701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45960.674556828701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45960.674556828701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45960.674556828701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45960.674556828701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45960.674556828701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45960.674556828701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45960.674556828701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45960.674556828701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45960.674556828701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45960.674556828701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45960.674556828701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45960.674556828701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45960.674556828701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45960.674556828701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45960.674556828701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45960.674556828701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45960.674556828701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45960.674556828701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45960.674556828701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45960.674556828701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45960.674556828701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45960.674556828701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45960.674556828701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45960.674556828701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45960.674556828701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45960.674556828701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45960.674556828701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45960.674556828701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45960.674556828701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45960.674556828701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45960.674556828701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45960.674556828701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45960.674556828701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45960.674556828701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45960.674556828701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45960.674556828701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45960.674556828701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45960.674556828701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45960.674556828701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45960.674556828701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45960.674556828701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45960.674556828701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45960.674556828701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45960.674556828701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45960.674556828701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45960.674556828701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45960.674556828701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45960.674556828701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45960.674556828701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45960.674556828701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45960.674556828701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45960.674556828701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45960.674556828701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45960.674556828701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45960.674556828701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45960.674556828701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45960.674556828701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45960.674556828701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45960.674556828701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45960.674556828701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45960.674556828701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45960.674556828701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45960.674556828701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45960.674556828701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45960.674556828701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45960.674556828701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45960.674556828701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45960.674556828701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45960.674556828701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45960.674556828701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45960.674556828701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45960.674556828701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45960.674556828701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45960.674556828701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45960.674556828701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45960.674556828701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45960.674556828701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45960.674556828701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45960.674556828701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45960.674556828701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45960.674556828701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45960.674556828701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45960.674556828701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45960.674556828701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45960.674556828701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45960.674556828701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45960.674556828701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45960.674556828701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45960.674556828701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45960.674556828701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45960.674556828701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45960.674556828701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45960.674556828701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45960.674556828701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45960.674556828701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45960.674556828701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45960.674556828701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45960.674556828701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45960.674556828701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45960.674556828701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45960.674556828701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45960.674556828701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45960.674556828701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45960.674556828701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45960.674556828701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45960.674556828701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45960.674556828701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45960.674556828701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45960.674556828701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45960.674556828701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45960.674556828701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45960.674556828701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45960.674556828701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45960.674556828701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45960.674556828701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45960.674556828701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45960.674556828701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45960.674556828701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45960.674556828701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45960.674556828701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45960.674556828701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45960.674556828701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45960.674556828701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45960.674556828701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45960.674556828701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45960.674556828701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45960.674556828701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45960.674556828701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45960.674556828701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45960.674556828701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45960.674556828701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45960.674556828701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45960.674556828701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45960.674556828701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45960.674556828701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45960.674556828701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45960.674556828701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45960.674556828701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45960.674556828701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45960.674556828701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45960.674556828701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45960.674556828701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45960.674556828701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45960.674556828701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45960.674556828701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45960.674556828701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45960.674556828701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45960.674556828701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45960.674556828701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45960.674556828701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45960.674556828701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45960.674556828701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45960.674556828701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45960.674556828701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45960.674556828701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45960.674556828701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45960.674556828701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45960.674556828701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45960.674556828701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45960.674556828701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45960.674556828701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45960.674556828701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45960.674556828701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45960.674556828701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45960.674556828701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45960.674556828701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45960.674556828701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45960.674556828701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45960.674556828701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45960.674556828701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45960.674556828701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45960.674556828701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45960.674556828701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45960.674556828701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45960.674556828701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45960.674556828701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45960.674556828701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45960.674556828701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45960.674556828701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45960.674556828701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45960.674556828701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45960.674556828701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45960.674556828701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45960.674556828701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45960.674556828701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45960.674556828701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45960.674556828701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45960.674556828701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45960.674556828701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45960.674556828701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45960.674556828701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45960.674556828701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45960.674556828701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45960.674556828701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45960.674556828701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45960.674556828701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45960.674556828701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45960.674556828701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45960.674556828701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45960.674556828701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45960.674556828701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45960.674556828701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45960.674556828701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45960.674556828701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45960.674556828701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45960.674556828701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45960.674556828701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45960.674556828701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45960.674556828701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45960.674556828701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45960.674556828701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45960.674556828701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45960.674556828701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45960.674556828701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45960.674556828701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45960.674556828701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45960.674556828701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45960.674556828701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45960.674556828701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45960.674556828701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45960.674556828701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45960.674556828701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45960.674556828701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45960.674556828701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45960.674556828701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45960.674556828701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45960.674556828701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45960.674556828701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45960.674556828701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45960.674556828701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45960.674556828701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45960.674556828701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45960.674556828701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45960.674556828701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45960.674556828701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45960.674556828701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45960.674556828701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45960.674556828701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45960.674556828701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45960.674556828701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45960.674556828701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45960.674556828701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45960.674556828701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45960.674556828701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45960.674556828701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45960.674556828701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45960.674556828701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45960.674556828701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45960.674556828701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45960.674556828701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45960.674556828701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45960.674556828701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45960.674556828701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45960.674556828701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45960.674556828701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45960.674556828701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45960.674556828701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45960.674556828701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45960.674556828701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45960.674556828701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45960.674556828701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45960.674556828701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45960.674556828701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45960.674556828701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45960.674556828701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45960.674556828701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45960.674556828701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45960.674556828701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45960.674556828701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45960.674556828701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45960.674556828701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45960.674556828701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45960.674556828701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45960.674556828701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45960.674556828701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45960.674556828701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45960.674556828701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45960.674556828701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45960.674556828701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45960.674556828701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45960.674556828701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45960.674556828701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45960.674556828701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45960.674556828701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45960.674556828701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45960.674556828701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45960.674556828701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45960.674556828701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45960.674556828701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45960.674556828701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45960.674556828701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45960.674556828701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45960.674556828701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45960.674556828701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45960.674556828701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45960.674556828701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45960.674556828701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45960.674556828701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45960.674556828701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45960.674556828701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45960.674556828701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45960.674556828701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45960.674556828701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45960.674556828701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45960.674556828701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45960.674556828701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45960.674556828701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45960.674556828701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45960.674556828701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45960.674556828701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45960.674556828701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45960.674556828701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45960.674556828701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45960.674556828701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45960.674556828701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45960.674556828701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45960.674556828701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45960.674556828701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45960.674556828701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45960.674556828701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45960.674556828701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45960.674556828701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45960.674556828701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45960.674556828701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45960.674556828701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45960.674556828701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45960.674556828701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45960.674556828701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45960.674556828701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45960.674556828701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45960.674556828701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45960.674556828701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45960.674556828701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45960.674556828701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45960.674556828701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45960.674556828701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45960.674556828701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45960.674556828701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45960.674556828701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45960.674556828701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45960.674556828701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45960.674556828701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45960.674556828701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45960.674556828701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45960.674556828701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45960.674556828701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45960.674556828701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45960.674556828701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45960.674556828701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45960.674556828701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45960.674556828701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45960.674556828701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45960.674556828701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45960.674556828701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45960.674556828701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45960.674556828701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45960.674556828701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45960.674556828701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45960.674556828701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45960.674556828701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45960.674556828701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45960.674556828701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45960.674556828701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45960.674556828701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45960.674556828701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45960.674556828701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45960.674556828701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45960.674556828701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45960.674556828701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45960.674556828701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45960.674556828701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45960.674556828701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45960.674556828701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45960.674556828701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45960.674556828701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45960.674556828701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45960.674556828701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45960.674556828701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45960.674556828701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45960.674556828701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45960.674556828701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45960.674556828701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45960.674556828701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45960.674556828701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45960.674556828701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45960.674556828701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45960.674556828701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45960.674556828701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45960.674556828701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45960.674556828701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45960.674556828701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45960.674556828701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45960.674556828701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45960.674556828701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45960.674556828701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45960.674556828701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45960.674556828701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45960.674556828701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45960.674556828701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45960.674556828701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45960.674556828701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45960.674556828701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45960.674556828701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45960.674556828701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45960.674556828701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45960.674556828701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45960.674556828701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45960.674556828701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45960.674556828701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45960.674556828701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45960.674556828701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45960.674556828701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45960.674556828701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45960.674556828701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45960.674556828701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45960.674556828701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45960.674556828701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45960.674556828701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45960.674556828701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45960.674556828701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45960.674556828701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45960.674556828701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45960.674556828701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45960.674556828701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45960.674556828701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45960.674556828701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45960.674556828701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45960.674556828701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45960.674556828701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45960.674556828701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45960.674556828701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45960.674556828701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45960.674556828701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45960.674556828701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45960.674556828701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45960.674556828701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45960.674556828701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45960.674556828701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45960.674556828701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45960.674556828701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45960.674556828701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45960.674556828701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45960.674556828701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45960.674556828701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45960.674556828701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45960.674556828701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45960.674556828701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45960.674556828701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45960.674556828701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45960.674556828701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45960.674556828701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45960.674556828701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45960.674556828701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45960.674556828701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45960.674556828701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45960.674556828701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45960.674556828701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45960.674556828701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45960.674556828701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45960.674556828701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45960.674556828701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45960.674556828701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45960.674556828701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45960.674556828701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45960.674556828701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45960.674556828701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45960.674556828701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45960.674556828701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45960.674556828701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45960.674556828701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45960.674556828701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45960.674556828701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45960.674556828701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45960.674556828701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45960.674556828701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45960.674556828701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45960.674556828701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45960.674556828701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45960.674556828701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45960.674556828701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45960.674556828701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45960.674556828701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45960.674556828701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45960.674556828701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45960.674556828701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45960.674556828701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45960.674556828701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45960.674556828701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45960.674556828701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45960.674556828701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45960.674556828701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45960.674556828701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45960.674556828701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45960.674556828701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45960.674556828701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45960.674556828701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45960.674556828701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45960.674556828701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45960.674556828701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45960.674556828701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45960.674556828701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45960.674556828701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45960.674556828701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45960.674556828701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45960.674556828701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45960.674556828701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45960.674556828701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45960.674556828701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45960.674556828701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257.1938392361044</v>
      </c>
      <c r="H2" s="99">
        <v>45703.474768518521</v>
      </c>
      <c r="I2" s="99" t="str">
        <f>IFERROR(VLOOKUP(D2,DB!A:F,6,0),"")</f>
        <v>SCECO</v>
      </c>
      <c r="J2" s="99" t="str">
        <f>IFERROR(VLOOKUP(D2,DB!A:G,7,0),"")</f>
        <v>Dead</v>
      </c>
      <c r="K2" s="101" t="s">
        <v>39116</v>
      </c>
      <c r="L2" s="94" t="str">
        <f>IFERROR(VLOOKUP(D2,DB!A:I,9,0),"")</f>
        <v>Latis</v>
      </c>
    </row>
    <row r="3" spans="1:16" ht="29.25" customHeight="1">
      <c r="A3" s="119" t="s">
        <v>39117</v>
      </c>
      <c r="B3" s="119" t="str">
        <f>IFERROR(VLOOKUP(D3,DB!A:K,11,0),"")</f>
        <v>R4</v>
      </c>
      <c r="C3" s="120">
        <v>1</v>
      </c>
      <c r="D3" s="121" t="s">
        <v>35072</v>
      </c>
      <c r="E3" s="98" t="s">
        <v>39021</v>
      </c>
      <c r="F3" s="123">
        <v>45960.396087962959</v>
      </c>
      <c r="G3" s="124">
        <f ca="1">IFERROR(NOW()-F3,"")</f>
        <v>0.2784688657411607</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45960.674556828701</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45960.674556828701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45960.674556828701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45960.674556828701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45960.674556828701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45960.674556828701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45960.674556828701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45960.674556828701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45960.674556828701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45960.674556828701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45960.674556828701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45960.674556828701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45960.674556828701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45960.674556828701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45960.674556828701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45960.674556828701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45960.674556828701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45960.674556828701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45960.674556828701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45960.674556828701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45960.674556828701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45960.674556828701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45960.674556828701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45960.674556828701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45960.674556828701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45960.674556828701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45960.674556828701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45960.674556828701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45960.674556828701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45960.674556828701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45960.674556828701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45960.674556828701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45960.674556828701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45960.674556828701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45960.674556828701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45960.674556828701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45960.674556828701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45960.674556828701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45960.674556828701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45960.674556828701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45960.674556828701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45960.674556828701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45960.674556828701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45960.674556828701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45960.674556828701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45960.674556828701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45960.674556828701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45960.674556828701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45960.674556828701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45960.674556828701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45960.674556828701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45960.674556828701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45960.674556828701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45960.674556828701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45960.674556828701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45960.674556828701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45960.674556828701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45960.674556828701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45960.674556828701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45960.674556828701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45960.674556828701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45960.674556828701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45960.674556828701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45960.674556828701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45960.674556828701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45960.674556828701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45960.674556828701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45960.674556828701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45960.674556828701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45960.674556828701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45960.674556828701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45960.674556828701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45960.674556828701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45960.674556828701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45960.674556828701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45960.674556828701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45960.674556828701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45960.674556828701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45960.674556828701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45960.674556828701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45960.674556828701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45960.674556828701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45960.674556828701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45960.674556828701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45960.674556828701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45960.674556828701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45960.674556828701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45960.674556828701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45960.674556828701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45960.674556828701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45960.674556828701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45960.674556828701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45960.674556828701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45960.674556828701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45960.674556828701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45960.674556828701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45960.674556828701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45960.674556828701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45960.674556828701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45960.674556828701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45960.674556828701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45960.674556828701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45960.674556828701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45960.674556828701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45960.674556828701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45960.674556828701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45960.674556828701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45960.674556828701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45960.674556828701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45960.674556828701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45960.674556828701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45960.674556828701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45960.674556828701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45960.674556828701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45960.674556828701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45960.674556828701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45960.674556828701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45960.674556828701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45960.674556828701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45960.674556828701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45960.674556828701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45960.674556828701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45960.674556828701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45960.674556828701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45960.674556828701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45960.674556828701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45960.674556828701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45960.674556828701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45960.674556828701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45960.674556828701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45960.674556828701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45960.674556828701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45960.674556828701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45960.674556828701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45960.674556828701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45960.674556828701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45960.674556828701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45960.674556828701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45960.674556828701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45960.674556828701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45960.674556828701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45960.674556828701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45960.674556828701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45960.674556828701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45960.674556828701</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45960.674556828701</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tabSelected="1" workbookViewId="0">
      <selection activeCell="D14" sqref="D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68.842496643512277</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34.485679513883952</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12.013445717588183</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38182</v>
      </c>
      <c r="E5" s="152" t="s">
        <v>39128</v>
      </c>
      <c r="F5" s="153">
        <v>45960.655891203707</v>
      </c>
      <c r="G5" s="154">
        <f ca="1">IFERROR(NOW()-F5,"")</f>
        <v>1.8665624993445817E-2</v>
      </c>
      <c r="H5" s="153">
        <v>45960.638819444444</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2</v>
      </c>
      <c r="D6" s="152" t="s">
        <v>38162</v>
      </c>
      <c r="E6" s="152" t="s">
        <v>39128</v>
      </c>
      <c r="F6" s="153">
        <v>45960.655891203707</v>
      </c>
      <c r="G6" s="154">
        <f ca="1">IFERROR(NOW()-F6,"")</f>
        <v>1.8665624993445817E-2</v>
      </c>
      <c r="H6" s="153">
        <v>45960.638819444444</v>
      </c>
      <c r="I6" s="152" t="str">
        <f>IFERROR(VLOOKUP(D6,DB!A:F,6,0),"")</f>
        <v>SCECO</v>
      </c>
      <c r="J6" s="152" t="str">
        <f>IFERROR(VLOOKUP(D6,DB!A:G,7,0),"")</f>
        <v>Haj Removal</v>
      </c>
      <c r="K6" s="152" t="s">
        <v>39131</v>
      </c>
      <c r="L6" s="152" t="str">
        <f>IFERROR(VLOOKUP(D6,DB!A:I,9,0),"")</f>
        <v>Latis</v>
      </c>
    </row>
    <row r="7" spans="1:13" ht="45.75">
      <c r="A7" s="152" t="s">
        <v>39130</v>
      </c>
      <c r="B7" s="152" t="str">
        <f>IFERROR(VLOOKUP(D7,DB!A:K,11,0),"")</f>
        <v>R5</v>
      </c>
      <c r="C7" s="152">
        <v>2</v>
      </c>
      <c r="D7" s="152" t="s">
        <v>38250</v>
      </c>
      <c r="E7" s="152" t="s">
        <v>39128</v>
      </c>
      <c r="F7" s="153">
        <v>45960.655891203707</v>
      </c>
      <c r="G7" s="154">
        <f ca="1">IFERROR(NOW()-F7,"")</f>
        <v>1.866539351613028E-2</v>
      </c>
      <c r="H7" s="153">
        <v>45960.638819444444</v>
      </c>
      <c r="I7" s="152" t="str">
        <f>IFERROR(VLOOKUP(D7,DB!A:F,6,0),"")</f>
        <v>SCECO</v>
      </c>
      <c r="J7" s="152" t="str">
        <f>IFERROR(VLOOKUP(D7,DB!A:G,7,0),"")</f>
        <v>Haj Removal</v>
      </c>
      <c r="K7" s="152" t="s">
        <v>39132</v>
      </c>
      <c r="L7" s="152" t="str">
        <f>IFERROR(VLOOKUP(D7,DB!A:I,9,0),"")</f>
        <v>Latis</v>
      </c>
    </row>
    <row r="8" spans="1:13" ht="30.75">
      <c r="A8" s="152" t="s">
        <v>39130</v>
      </c>
      <c r="B8" s="152" t="str">
        <f>IFERROR(VLOOKUP(D8,DB!A:K,11,0),"")</f>
        <v>R5</v>
      </c>
      <c r="C8" s="152">
        <v>1</v>
      </c>
      <c r="D8" s="152" t="s">
        <v>38288</v>
      </c>
      <c r="E8" s="152" t="s">
        <v>39128</v>
      </c>
      <c r="F8" s="153">
        <v>45960.655891203707</v>
      </c>
      <c r="G8" s="154">
        <f ca="1">IFERROR(NOW()-F8,"")</f>
        <v>1.866539351613028E-2</v>
      </c>
      <c r="H8" s="153">
        <v>45960.638819444444</v>
      </c>
      <c r="I8" s="152" t="str">
        <f>IFERROR(VLOOKUP(D8,DB!A:F,6,0),"")</f>
        <v>SCECO</v>
      </c>
      <c r="J8" s="152" t="str">
        <f>IFERROR(VLOOKUP(D8,DB!A:G,7,0),"")</f>
        <v>Haj Removal</v>
      </c>
      <c r="K8" s="152" t="s">
        <v>39133</v>
      </c>
      <c r="L8" s="152" t="str">
        <f>IFERROR(VLOOKUP(D8,DB!A:I,9,0),"")</f>
        <v>Latis</v>
      </c>
    </row>
    <row r="9" spans="1:13" ht="30.75">
      <c r="A9" s="152" t="s">
        <v>39130</v>
      </c>
      <c r="B9" s="152" t="str">
        <f>IFERROR(VLOOKUP(D9,DB!A:K,11,0),"")</f>
        <v>R5</v>
      </c>
      <c r="C9" s="152">
        <v>1</v>
      </c>
      <c r="D9" s="152" t="s">
        <v>38316</v>
      </c>
      <c r="E9" s="152" t="s">
        <v>39128</v>
      </c>
      <c r="F9" s="153">
        <v>45960.655891203707</v>
      </c>
      <c r="G9" s="154">
        <f ca="1">IFERROR(NOW()-F9,"")</f>
        <v>1.866539351613028E-2</v>
      </c>
      <c r="H9" s="153">
        <v>45960.638819444444</v>
      </c>
      <c r="I9" s="152" t="str">
        <f>IFERROR(VLOOKUP(D9,DB!A:F,6,0),"")</f>
        <v>SCECO</v>
      </c>
      <c r="J9" s="152" t="str">
        <f>IFERROR(VLOOKUP(D9,DB!A:G,7,0),"")</f>
        <v>Haj Removal</v>
      </c>
      <c r="K9" s="152" t="s">
        <v>39134</v>
      </c>
      <c r="L9" s="152" t="str">
        <f>IFERROR(VLOOKUP(D9,DB!A:I,9,0),"")</f>
        <v>Latis</v>
      </c>
    </row>
    <row r="10" spans="1:13" ht="30.75">
      <c r="A10" s="152" t="s">
        <v>39130</v>
      </c>
      <c r="B10" s="152" t="str">
        <f>IFERROR(VLOOKUP(D10,DB!A:K,11,0),"")</f>
        <v>R5</v>
      </c>
      <c r="C10" s="152">
        <v>1</v>
      </c>
      <c r="D10" s="152" t="s">
        <v>38505</v>
      </c>
      <c r="E10" s="152" t="s">
        <v>39128</v>
      </c>
      <c r="F10" s="153">
        <v>45960.655891203707</v>
      </c>
      <c r="G10" s="154">
        <f ca="1">IFERROR(NOW()-F10,"")</f>
        <v>1.866539351613028E-2</v>
      </c>
      <c r="H10" s="153">
        <v>45960.638819444444</v>
      </c>
      <c r="I10" s="152" t="str">
        <f>IFERROR(VLOOKUP(D10,DB!A:F,6,0),"")</f>
        <v>SCECO</v>
      </c>
      <c r="J10" s="152" t="str">
        <f>IFERROR(VLOOKUP(D10,DB!A:G,7,0),"")</f>
        <v>Haj Removal</v>
      </c>
      <c r="K10" s="152" t="s">
        <v>39134</v>
      </c>
      <c r="L10" s="152" t="str">
        <f>IFERROR(VLOOKUP(D10,DB!A:I,9,0),"")</f>
        <v>Latis</v>
      </c>
    </row>
    <row r="11" spans="1:13" ht="30.75">
      <c r="A11" s="152" t="s">
        <v>39130</v>
      </c>
      <c r="B11" s="152" t="str">
        <f>IFERROR(VLOOKUP(D11,DB!A:K,11,0),"")</f>
        <v>R5</v>
      </c>
      <c r="C11" s="152">
        <v>1</v>
      </c>
      <c r="D11" s="152" t="s">
        <v>38183</v>
      </c>
      <c r="E11" s="152" t="s">
        <v>39128</v>
      </c>
      <c r="F11" s="153">
        <v>45960.655891203707</v>
      </c>
      <c r="G11" s="154">
        <f ca="1">IFERROR(NOW()-F11,"")</f>
        <v>1.866539351613028E-2</v>
      </c>
      <c r="H11" s="153">
        <v>45960.638819444444</v>
      </c>
      <c r="I11" s="152" t="str">
        <f>IFERROR(VLOOKUP(D11,DB!A:F,6,0),"")</f>
        <v>SCECO</v>
      </c>
      <c r="J11" s="152" t="str">
        <f>IFERROR(VLOOKUP(D11,DB!A:G,7,0),"")</f>
        <v>Haj Removal</v>
      </c>
      <c r="K11" s="152" t="s">
        <v>39134</v>
      </c>
      <c r="L11" s="152" t="str">
        <f>IFERROR(VLOOKUP(D11,DB!A:I,9,0),"")</f>
        <v>Latis</v>
      </c>
    </row>
    <row r="12" spans="1:13" ht="30.75">
      <c r="A12" s="152" t="s">
        <v>39130</v>
      </c>
      <c r="B12" s="152" t="str">
        <f>IFERROR(VLOOKUP(D12,DB!A:K,11,0),"")</f>
        <v>R5</v>
      </c>
      <c r="C12" s="152">
        <v>1</v>
      </c>
      <c r="D12" s="152" t="s">
        <v>38122</v>
      </c>
      <c r="E12" s="152" t="s">
        <v>39128</v>
      </c>
      <c r="F12" s="153">
        <v>45960.655891203707</v>
      </c>
      <c r="G12" s="154">
        <f ca="1">IFERROR(NOW()-F12,"")</f>
        <v>1.866539351613028E-2</v>
      </c>
      <c r="H12" s="153">
        <v>45960.638819444444</v>
      </c>
      <c r="I12" s="152" t="str">
        <f>IFERROR(VLOOKUP(D12,DB!A:F,6,0),"")</f>
        <v>SCECO</v>
      </c>
      <c r="J12" s="152" t="str">
        <f>IFERROR(VLOOKUP(D12,DB!A:G,7,0),"")</f>
        <v>Haj Removal</v>
      </c>
      <c r="K12" s="152" t="s">
        <v>39134</v>
      </c>
      <c r="L12" s="152" t="str">
        <f>IFERROR(VLOOKUP(D12,DB!A:I,9,0),"")</f>
        <v>Latis</v>
      </c>
    </row>
    <row r="13" spans="1:13" ht="15">
      <c r="A13" s="152"/>
      <c r="B13" s="152" t="str">
        <f>IFERROR(VLOOKUP(D13,DB!A:K,11,0),"")</f>
        <v/>
      </c>
      <c r="C13" s="152"/>
      <c r="D13" s="152"/>
      <c r="E13" s="152"/>
      <c r="F13" s="153"/>
      <c r="G13" s="154">
        <f ca="1">IFERROR(NOW()-F13,"")</f>
        <v>45960.674556828701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45960.674556828701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45960.674556828701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45960.674556828701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45960.674556828701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45960.674556828701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45960.674556828701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45960.674556828701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45960.674556828701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45960.674556828701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45960.674556828701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45960.674556828701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45960.674556828701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45960.674556828701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45960.674556828701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45960.674556828701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45960.674556828701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45960.674556828701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45960.674556828701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45960.674556828701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45960.674556828701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45960.674556828701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45960.674556828701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45960.674556828701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45960.674556828701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45960.674556828701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45960.674556828701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45960.674556828701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45960.674556828701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45960.674556828701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45960.674556828701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45960.674556828701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45960.674556828701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45960.674556828701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45960.674556828701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45960.674556828701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45960.674556828701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45960.674556828701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45960.674556828701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45960.674556828701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45960.674556828701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45960.674556828701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45960.674556828701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45960.674556828701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45960.674556828701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45960.674556828701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45960.674556828701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45960.674556828701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45960.674556828701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45960.674556828701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45960.674556828701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45960.674556828701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45960.674556828701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45960.674556828701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45960.674556828701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45960.674556828701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45960.674556828701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45960.674556828701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45960.674556828701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45960.674556828701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45960.674556828701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45960.674556828701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45960.674556828701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45960.674556828701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45960.674556828701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45960.674556828701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45960.674556828701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45960.674556828701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45960.674556828701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45960.674556828701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45960.674556828701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45960.674556828701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45960.674556828701</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45960.674556828701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45960.674556828701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45960.674556828701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45960.674556828701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45960.674556828701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45960.674556828701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45960.674556828701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45960.674556828701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45960.674556828701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45960.674556828701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45960.674556828701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45960.674556828701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45960.674556828701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45960.674556828701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45960.674556828701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45960.674556828701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45960.674556828701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45960.674556828701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45960.674556828701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45960.674556828701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45960.674556828701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45960.674556828701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45960.674556828701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45960.674556828701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45960.674556828701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45960.674556828701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45960.674556828701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45960.674556828701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45960.674556828701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45960.674556828701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45960.674556828701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45960.674556828701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45960.674556828701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45960.674556828701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45960.674556828701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45960.674556828701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45960.674556828701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45960.674556828701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45960.674556828701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45960.674556828701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45960.674556828701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45960.674556828701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45960.674556828701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45960.674556828701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45960.674556828701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45960.674556828701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45960.674556828701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45960.674556828701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45960.674556828701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45960.674556828701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45960.674556828701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45960.674556828701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45960.674556828701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45960.674556828701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45960.674556828701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45960.674556828701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45960.674556828701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45960.674556828701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45960.674556828701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45960.674556828701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45960.674556828701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45960.674556828701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45960.674556828701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45960.674556828701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45960.674556828701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45960.674556828701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45960.674556828701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45960.674556828701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45960.674556828701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45960.674556828701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45960.674556828701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45960.674556828701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45960.674556828701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45960.674556828701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45960.674556828701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45960.674556828701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45960.674556828701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45960.674556828701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45960.674556828701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45960.674556828701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45960.674556828701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45960.674556828701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45960.674556828701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45960.674556828701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45960.674556828701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45960.674556828701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45960.674556828701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45960.674556828701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45960.674556828701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45960.674556828701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45960.674556828701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45960.674556828701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45960.674556828701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45960.674556828701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45960.674556828701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45960.674556828701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45960.674556828701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45960.674556828701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45960.674556828701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45960.674556828701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45960.674556828701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45960.674556828701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45960.674556828701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45960.674556828701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45960.674556828701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45960.674556828701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45960.674556828701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45960.674556828701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45960.674556828701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45960.674556828701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45960.674556828701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45960.674556828701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45960.674556828701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45960.674556828701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45960.674556828701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45960.674556828701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45960.674556828701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45960.674556828701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45960.674556828701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45960.674556828701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45960.674556828701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45960.674556828701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45960.674556828701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45960.674556828701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45960.674556828701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45960.674556828701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45960.674556828701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45960.674556828701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45960.674556828701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45960.674556828701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45960.674556828701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45960.674556828701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45960.674556828701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45960.674556828701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45960.674556828701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45960.674556828701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45960.674556828701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45960.674556828701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45960.674556828701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45960.674556828701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45960.674556828701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45960.674556828701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45960.674556828701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45960.674556828701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45960.674556828701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45960.674556828701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45960.674556828701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45960.674556828701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45960.674556828701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45960.674556828701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45960.674556828701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45960.674556828701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45960.674556828701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45960.674556828701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45960.674556828701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45960.674556828701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45960.674556828701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45960.674556828701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45960.674556828701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45960.674556828701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45960.674556828701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45960.674556828701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45960.674556828701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45960.674556828701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45960.674556828701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45960.674556828701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45960.674556828701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45960.674556828701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45960.674556828701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45960.674556828701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45960.674556828701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45960.674556828701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45960.674556828701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45960.674556828701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45960.674556828701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45960.674556828701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45960.674556828701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45960.674556828701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45960.674556828701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45960.674556828701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45960.674556828701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45960.674556828701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45960.674556828701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45960.674556828701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45960.674556828701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45960.674556828701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45960.674556828701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45960.674556828701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45960.674556828701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45960.674556828701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45960.674556828701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45960.674556828701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45960.674556828701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45960.674556828701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45960.674556828701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45960.674556828701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45960.674556828701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45960.674556828701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45960.674556828701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45960.674556828701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45960.674556828701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45960.674556828701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45960.674556828701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45960.674556828701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45960.674556828701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45960.674556828701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45960.674556828701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45960.674556828701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45960.674556828701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45960.674556828701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45960.674556828701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45960.674556828701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45960.674556828701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45960.674556828701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45960.674556828701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45960.674556828701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45960.674556828701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45960.674556828701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45960.674556828701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45960.674556828701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45960.674556828701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45960.674556828701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45960.674556828701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45960.674556828701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45960.674556828701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45960.674556828701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45960.674556828701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45960.674556828701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45960.674556828701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45960.674556828701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45960.674556828701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45960.674556828701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45960.674556828701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45960.674556828701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45960.674556828701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45960.674556828701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45960.674556828701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45960.674556828701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45960.674556828701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45960.674556828701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45960.674556828701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45960.674556828701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45960.674556828701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45960.674556828701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45960.674556828701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45960.674556828701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45960.674556828701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45960.674556828701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45960.674556828701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45960.674556828701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45960.674556828701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45960.674556828701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45960.674556828701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45960.674556828701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45960.674556828701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45960.674556828701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45960.674556828701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45960.674556828701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45960.674556828701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45960.674556828701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45960.674556828701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45960.674556828701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45960.674556828701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45960.674556828701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45960.674556828701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45960.674556828701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45960.674556828701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45960.674556828701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45960.674556828701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45960.674556828701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45960.674556828701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45960.674556828701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45960.674556828701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45960.674556828701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45960.674556828701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45960.674556828701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45960.674556828701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45960.674556828701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45960.674556828701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45960.674556828701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45960.674556828701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45960.674556828701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45960.674556828701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45960.674556828701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45960.674556828701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45960.674556828701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45960.674556828701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45960.674556828701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45960.674556828701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45960.674556828701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45960.674556828701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45960.674556828701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45960.674556828701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45960.674556828701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45960.674556828701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45960.674556828701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45960.674556828701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45960.674556828701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45960.674556828701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45960.674556828701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45960.674556828701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45960.674556828701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45960.674556828701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45960.674556828701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45960.674556828701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45960.674556828701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45960.674556828701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45960.674556828701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45960.674556828701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45960.674556828701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45960.674556828701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45960.674556828701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45960.674556828701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45960.674556828701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45960.674556828701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45960.674556828701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45960.674556828701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45960.674556828701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45960.674556828701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45960.674556828701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45960.674556828701</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45960.674556828701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45960.674556828701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45960.674556828701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45960.674556828701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45960.674556828701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45960.674556828701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45960.674556828701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45960.674556828701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45960.674556828701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45960.674556828701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45960.674556828701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45960.674556828701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45960.674556828701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45960.674556828701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45960.674556828701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45960.674556828701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45960.674556828701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45960.674556828701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45960.674556828701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45960.674556828701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45960.674556828701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45960.674556828701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45960.674556828701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45960.674556828701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45960.674556828701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45960.674556828701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45960.674556828701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45960.674556828701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45960.674556828701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45960.674556828701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45960.674556828701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45960.674556828701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45960.674556828701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45960.674556828701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45960.674556828701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45960.674556828701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45960.674556828701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45960.674556828701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45960.674556828701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45960.674556828701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45960.674556828701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45960.674556828701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45960.674556828701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45960.674556828701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45960.674556828701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45960.674556828701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45960.674556828701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45960.674556828701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45960.674556828701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45960.674556828701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45960.674556828701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45960.674556828701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45960.674556828701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45960.674556828701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2025-10-30T13:11:28Z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